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35" windowHeight="8130" tabRatio="703" activeTab="1"/>
  </bookViews>
  <sheets>
    <sheet name="Part-I" sheetId="1" r:id="rId1"/>
    <sheet name="Part-II" sheetId="2" r:id="rId2"/>
    <sheet name="Part-III" sheetId="3" r:id="rId3"/>
    <sheet name="Part-IV" sheetId="4" r:id="rId4"/>
    <sheet name="Part-V-A" sheetId="5" r:id="rId5"/>
    <sheet name="Part-V-B" sheetId="6" r:id="rId6"/>
  </sheets>
  <definedNames>
    <definedName name="_xlnm.Print_Area" localSheetId="0">'Part-I'!$A$1:$V$27</definedName>
    <definedName name="_xlnm.Print_Area" localSheetId="1">'Part-II'!$A$1:$Q$37</definedName>
    <definedName name="_xlnm.Print_Area" localSheetId="2">'Part-III'!$A$1:$BJ$30</definedName>
    <definedName name="_xlnm.Print_Area" localSheetId="4">'Part-V-A'!$A$1:$V$29</definedName>
    <definedName name="_xlnm.Print_Area" localSheetId="5">'Part-V-B'!$A$1:$AA$29</definedName>
    <definedName name="_xlnm.Print_Titles" localSheetId="1">'Part-II'!$9:$9</definedName>
    <definedName name="_xlnm.Print_Titles" localSheetId="2">'Part-III'!$10:$10</definedName>
  </definedNames>
  <calcPr fullCalcOnLoad="1"/>
</workbook>
</file>

<file path=xl/comments2.xml><?xml version="1.0" encoding="utf-8"?>
<comments xmlns="http://schemas.openxmlformats.org/spreadsheetml/2006/main">
  <authors>
    <author>N.R.E.G.S.4</author>
  </authors>
  <commentList>
    <comment ref="O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June, 08</t>
        </r>
      </text>
    </comment>
    <comment ref="P28" authorId="0">
      <text>
        <r>
          <rPr>
            <b/>
            <sz val="10"/>
            <rFont val="Tahoma"/>
            <family val="2"/>
          </rPr>
          <t>N.R.E.G.S.4:</t>
        </r>
        <r>
          <rPr>
            <sz val="10"/>
            <rFont val="Tahoma"/>
            <family val="2"/>
          </rPr>
          <t xml:space="preserve">
For the month of June, 08</t>
        </r>
      </text>
    </comment>
  </commentList>
</comments>
</file>

<file path=xl/sharedStrings.xml><?xml version="1.0" encoding="utf-8"?>
<sst xmlns="http://schemas.openxmlformats.org/spreadsheetml/2006/main" count="375" uniqueCount="124">
  <si>
    <t>Sl. No.</t>
  </si>
  <si>
    <t>Cumulative No of HH issued
jobcards (Till the reporting
month)</t>
  </si>
  <si>
    <t>SC</t>
  </si>
  <si>
    <t>ST</t>
  </si>
  <si>
    <t>Others</t>
  </si>
  <si>
    <t>Total</t>
  </si>
  <si>
    <t>Cumulative No of
HH demanded
employment (Till
the reporting
month)</t>
  </si>
  <si>
    <t>Cumulative Labour
Budget estimation
of employment
provided (Till the
reporting month)</t>
  </si>
  <si>
    <t>Cumulative No
of HH provided
employment (Till
the reporting
month)</t>
  </si>
  <si>
    <t>No. of HH
working under
NREGA
during the
reporting
month</t>
  </si>
  <si>
    <t>Cumulative Labour
Budget estimation
of persondays (Till
the reporting
month)</t>
  </si>
  <si>
    <t>Cumulative Persondays generated
(in Lakhs) (till the reporting month)</t>
  </si>
  <si>
    <t>Women</t>
  </si>
  <si>
    <t>Cumulative
No of HH
completed
100 days (Till
the reporting
month</t>
  </si>
  <si>
    <t>No. of HH
which are
beneficiary
of land
reform/ IAY</t>
  </si>
  <si>
    <t>No. of
Disabled
beneficiary
individuals</t>
  </si>
  <si>
    <t>a</t>
  </si>
  <si>
    <t>b</t>
  </si>
  <si>
    <t>c</t>
  </si>
  <si>
    <t>d</t>
  </si>
  <si>
    <t>e</t>
  </si>
  <si>
    <t>MPR- Part-I</t>
  </si>
  <si>
    <t>Block</t>
  </si>
  <si>
    <t>Alipurduar-I</t>
  </si>
  <si>
    <t>Alipurduar-II</t>
  </si>
  <si>
    <t>Dhupguri</t>
  </si>
  <si>
    <t>Falakata</t>
  </si>
  <si>
    <t>Kalchini</t>
  </si>
  <si>
    <t>Kumargram</t>
  </si>
  <si>
    <t>Madarihat-Birpara</t>
  </si>
  <si>
    <t>Mal</t>
  </si>
  <si>
    <t>Matiali</t>
  </si>
  <si>
    <t>Maynaguri</t>
  </si>
  <si>
    <t>Nagrakata</t>
  </si>
  <si>
    <t>Rajganj</t>
  </si>
  <si>
    <t>Sadar</t>
  </si>
  <si>
    <t>Total:</t>
  </si>
  <si>
    <t>National Rural Employment Gurantee Act (N.R.E.G.A.)</t>
  </si>
  <si>
    <t>MONTHLY PROGRESS REPORT</t>
  </si>
  <si>
    <t>Jalpaiguri District</t>
  </si>
  <si>
    <t>(Rs. in lakh)</t>
  </si>
  <si>
    <t>Name of the Block</t>
  </si>
  <si>
    <t>No. of Household</t>
  </si>
  <si>
    <t>Actual O.B. as on 01.04.08</t>
  </si>
  <si>
    <t>Released last year but received during the current year</t>
  </si>
  <si>
    <t>Release During the Current Year by the Govt. to Z.P.</t>
  </si>
  <si>
    <t>Misc. Receipt</t>
  </si>
  <si>
    <r>
      <t xml:space="preserve">Total Availability                  </t>
    </r>
    <r>
      <rPr>
        <b/>
        <sz val="8"/>
        <rFont val="CG Omega"/>
        <family val="2"/>
      </rPr>
      <t>(4+5+6+7+8)</t>
    </r>
  </si>
  <si>
    <t xml:space="preserve">Cummulative Expenditure </t>
  </si>
  <si>
    <t>Central</t>
  </si>
  <si>
    <t>State</t>
  </si>
  <si>
    <t>On unskilled wage</t>
  </si>
  <si>
    <t>On semi-skilled and skilled wage</t>
  </si>
  <si>
    <t>On material</t>
  </si>
  <si>
    <t>Line Deptt.</t>
  </si>
  <si>
    <t>Zilla Parishad</t>
  </si>
  <si>
    <t>G.T.</t>
  </si>
  <si>
    <t>Cumulative
Labour Budget
estimation of
Total
Expenditure (Till
the reporting
month)</t>
  </si>
  <si>
    <t>Admistrative Expenses</t>
  </si>
  <si>
    <t xml:space="preserve">Recurring </t>
  </si>
  <si>
    <t>Non-Recurring</t>
  </si>
  <si>
    <r>
      <t xml:space="preserve">Total             </t>
    </r>
    <r>
      <rPr>
        <b/>
        <sz val="8"/>
        <rFont val="CG Omega"/>
        <family val="0"/>
      </rPr>
      <t xml:space="preserve">  (9+10+11+12)</t>
    </r>
  </si>
  <si>
    <t>Part-II</t>
  </si>
  <si>
    <t>National Rural Employment Gurantee Act (NREGA)</t>
  </si>
  <si>
    <t xml:space="preserve">Water Conservation and water harvesting </t>
  </si>
  <si>
    <t>Draught Proofing</t>
  </si>
  <si>
    <t>Micro Irrigation Works</t>
  </si>
  <si>
    <t>Provision of irrigation facility to land owned by</t>
  </si>
  <si>
    <t>Renovation of traditional water bodies</t>
  </si>
  <si>
    <t xml:space="preserve">Land Development </t>
  </si>
  <si>
    <t xml:space="preserve">Flood Control &amp; Protection </t>
  </si>
  <si>
    <t>Rural Connectivity</t>
  </si>
  <si>
    <t>Any other activity (approved by MRD)</t>
  </si>
  <si>
    <r>
      <t>Total (</t>
    </r>
    <r>
      <rPr>
        <b/>
        <i/>
        <sz val="9"/>
        <rFont val="Trebuchet MS"/>
        <family val="2"/>
      </rPr>
      <t>Unit in nos. &amp; Exp. be reported in this row)</t>
    </r>
  </si>
  <si>
    <t>Completed works</t>
  </si>
  <si>
    <t>Ongoing Works</t>
  </si>
  <si>
    <t>Unit</t>
  </si>
  <si>
    <t>Expenditure (lac)</t>
  </si>
  <si>
    <t>No.</t>
  </si>
  <si>
    <t>Cu. Mt.</t>
  </si>
  <si>
    <t>Hec.</t>
  </si>
  <si>
    <t>Kms.</t>
  </si>
  <si>
    <t>No. of Muster Rolls
verified</t>
  </si>
  <si>
    <t xml:space="preserve">Due </t>
  </si>
  <si>
    <t>Completed</t>
  </si>
  <si>
    <t>Part-IV</t>
  </si>
  <si>
    <t>No. of Social Audits
completed</t>
  </si>
  <si>
    <t>No. of inspections
conducted (2%, 10%,
100% at the State,
District and Block
levels</t>
  </si>
  <si>
    <t>No. of Gram Sabhas
held</t>
  </si>
  <si>
    <t>No of Complaints
disposed by PO, DPCs</t>
  </si>
  <si>
    <t>National Rural Employment Guarantee Act (NREGA)</t>
  </si>
  <si>
    <t>Sl. No</t>
  </si>
  <si>
    <t>Name of the BLOCK / GP</t>
  </si>
  <si>
    <t>Gram Panchayat Level</t>
  </si>
  <si>
    <t>Block Level</t>
  </si>
  <si>
    <t>PRI Functionaries</t>
  </si>
  <si>
    <t>Vigilance &amp; Monitoring Committee Report</t>
  </si>
  <si>
    <t>Gram Rozgar Sahayak</t>
  </si>
  <si>
    <t>Accountant</t>
  </si>
  <si>
    <t>Engineers / Technical Assistants</t>
  </si>
  <si>
    <t>Programme Officer</t>
  </si>
  <si>
    <t>Computer Assistant</t>
  </si>
  <si>
    <t>Target</t>
  </si>
  <si>
    <t>Achievement</t>
  </si>
  <si>
    <t>Nos to be Trained</t>
  </si>
  <si>
    <t>Nos Trained</t>
  </si>
  <si>
    <t>MPR Part - V-A</t>
  </si>
  <si>
    <t>MPR Part - V-B</t>
  </si>
  <si>
    <t>District Level</t>
  </si>
  <si>
    <t>Works Manager &amp;
Technical Assistants</t>
  </si>
  <si>
    <t>IT Manager &amp; Computer
Assistants</t>
  </si>
  <si>
    <t>Accounts Manager</t>
  </si>
  <si>
    <t>Training Coordinator</t>
  </si>
  <si>
    <t>Coordinator for Social Audit
and Grievance Redressal</t>
  </si>
  <si>
    <t>Disposed</t>
  </si>
  <si>
    <t>Difference</t>
  </si>
  <si>
    <t>Employment Generation Report for the month of June' 2008</t>
  </si>
  <si>
    <t>Financial Performance Under NREGA During the year 2008-09 Up to the Month of June' 08</t>
  </si>
  <si>
    <t>Physical Performance Under NREGA During the year 2008-09 Up to the Month of June' 08</t>
  </si>
  <si>
    <t>Transparency Report Under NREGA During the year 2008-09 Up to the Month of June' 08</t>
  </si>
  <si>
    <t>FORMAT FOR MONTHLY PROGRESS REPORT - V-A (Capacity Building - Personnel Report for the month of June' 2008)</t>
  </si>
  <si>
    <t>FORMAT FOR MONTHLY PROGRESS REPORT - V-B (Capacity Building - Training Report for the month of June' 2008)</t>
  </si>
  <si>
    <t>Job Card as on 15-06-08</t>
  </si>
  <si>
    <t>Application Register</t>
  </si>
</sst>
</file>

<file path=xl/styles.xml><?xml version="1.0" encoding="utf-8"?>
<styleSheet xmlns="http://schemas.openxmlformats.org/spreadsheetml/2006/main">
  <numFmts count="4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s.&quot;\ #,##0_);\(&quot;Rs.&quot;\ #,##0\)"/>
    <numFmt numFmtId="165" formatCode="&quot;Rs.&quot;\ #,##0_);[Red]\(&quot;Rs.&quot;\ #,##0\)"/>
    <numFmt numFmtId="166" formatCode="&quot;Rs.&quot;\ #,##0.00_);\(&quot;Rs.&quot;\ #,##0.00\)"/>
    <numFmt numFmtId="167" formatCode="&quot;Rs.&quot;\ #,##0.00_);[Red]\(&quot;Rs.&quot;\ #,##0.00\)"/>
    <numFmt numFmtId="168" formatCode="_(&quot;Rs.&quot;\ * #,##0_);_(&quot;Rs.&quot;\ * \(#,##0\);_(&quot;Rs.&quot;\ * &quot;-&quot;_);_(@_)"/>
    <numFmt numFmtId="169" formatCode="_(&quot;Rs.&quot;\ * #,##0.00_);_(&quot;Rs.&quot;\ * \(#,##0.00\);_(&quot;Rs.&quot;\ * &quot;-&quot;??_);_(@_)"/>
    <numFmt numFmtId="170" formatCode="0.00000"/>
    <numFmt numFmtId="171" formatCode="0.0000"/>
    <numFmt numFmtId="172" formatCode="0.000"/>
    <numFmt numFmtId="173" formatCode="0.0"/>
    <numFmt numFmtId="174" formatCode="0.000000"/>
    <numFmt numFmtId="175" formatCode="0.0000000"/>
    <numFmt numFmtId="176" formatCode="0.00000000"/>
    <numFmt numFmtId="177" formatCode="0.000000000"/>
    <numFmt numFmtId="178" formatCode="0.0000000000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0.0E+00"/>
    <numFmt numFmtId="184" formatCode="0E+00"/>
    <numFmt numFmtId="185" formatCode="0.000E+00"/>
    <numFmt numFmtId="186" formatCode="0.0000E+00"/>
    <numFmt numFmtId="187" formatCode="0.00000E+00"/>
    <numFmt numFmtId="188" formatCode="0.000000E+00"/>
    <numFmt numFmtId="189" formatCode="0.0000000E+00"/>
    <numFmt numFmtId="190" formatCode="0.00000000E+00"/>
    <numFmt numFmtId="191" formatCode="0.0%"/>
    <numFmt numFmtId="192" formatCode="0.00_);\(0.00\)"/>
    <numFmt numFmtId="193" formatCode="0.0_);\(0.0\)"/>
    <numFmt numFmtId="194" formatCode="&quot;£&quot;#,##0;\-&quot;£&quot;#,##0"/>
    <numFmt numFmtId="195" formatCode="&quot;£&quot;#,##0;[Red]\-&quot;£&quot;#,##0"/>
    <numFmt numFmtId="196" formatCode="&quot;£&quot;#,##0.00;\-&quot;£&quot;#,##0.00"/>
    <numFmt numFmtId="197" formatCode="&quot;£&quot;#,##0.00;[Red]\-&quot;£&quot;#,##0.00"/>
    <numFmt numFmtId="198" formatCode="_-&quot;£&quot;* #,##0_-;\-&quot;£&quot;* #,##0_-;_-&quot;£&quot;* &quot;-&quot;_-;_-@_-"/>
    <numFmt numFmtId="199" formatCode="_-* #,##0_-;\-* #,##0_-;_-* &quot;-&quot;_-;_-@_-"/>
    <numFmt numFmtId="200" formatCode="_-&quot;£&quot;* #,##0.00_-;\-&quot;£&quot;* #,##0.00_-;_-&quot;£&quot;* &quot;-&quot;??_-;_-@_-"/>
    <numFmt numFmtId="201" formatCode="_-* #,##0.00_-;\-* #,##0.00_-;_-* &quot;-&quot;??_-;_-@_-"/>
  </numFmts>
  <fonts count="99">
    <font>
      <sz val="11"/>
      <color indexed="8"/>
      <name val="Calibri"/>
      <family val="2"/>
    </font>
    <font>
      <sz val="11"/>
      <color indexed="8"/>
      <name val="Arial Narrow"/>
      <family val="2"/>
    </font>
    <font>
      <sz val="10"/>
      <color indexed="8"/>
      <name val="Arial Narrow"/>
      <family val="2"/>
    </font>
    <font>
      <b/>
      <u val="single"/>
      <sz val="14"/>
      <color indexed="8"/>
      <name val="Bookman Old Style"/>
      <family val="1"/>
    </font>
    <font>
      <b/>
      <sz val="11"/>
      <color indexed="12"/>
      <name val="Palatino Linotype"/>
      <family val="1"/>
    </font>
    <font>
      <b/>
      <sz val="11"/>
      <color indexed="8"/>
      <name val="Arial Narrow"/>
      <family val="2"/>
    </font>
    <font>
      <b/>
      <sz val="11"/>
      <color indexed="8"/>
      <name val="Palatino Linotype"/>
      <family val="1"/>
    </font>
    <font>
      <sz val="10"/>
      <name val="Arial"/>
      <family val="2"/>
    </font>
    <font>
      <b/>
      <u val="single"/>
      <sz val="12"/>
      <name val="Book Antiqua"/>
      <family val="1"/>
    </font>
    <font>
      <b/>
      <sz val="10"/>
      <name val="Book Antiqua"/>
      <family val="1"/>
    </font>
    <font>
      <sz val="12"/>
      <name val="Blippo Blk BT"/>
      <family val="5"/>
    </font>
    <font>
      <sz val="10"/>
      <name val="Book Antiqua"/>
      <family val="1"/>
    </font>
    <font>
      <sz val="26"/>
      <name val="Cooper BlkItHd BT"/>
      <family val="1"/>
    </font>
    <font>
      <b/>
      <sz val="14"/>
      <name val="Copperplate Gothic Light"/>
      <family val="2"/>
    </font>
    <font>
      <b/>
      <u val="single"/>
      <sz val="14"/>
      <name val="Book Antiqua"/>
      <family val="1"/>
    </font>
    <font>
      <b/>
      <sz val="12"/>
      <name val="Book Antiqua"/>
      <family val="1"/>
    </font>
    <font>
      <b/>
      <i/>
      <sz val="14"/>
      <name val="Book Antiqua"/>
      <family val="1"/>
    </font>
    <font>
      <b/>
      <sz val="12"/>
      <name val="CG Omega"/>
      <family val="2"/>
    </font>
    <font>
      <sz val="10"/>
      <name val="CG Omega"/>
      <family val="2"/>
    </font>
    <font>
      <sz val="12"/>
      <name val="CG Omega"/>
      <family val="2"/>
    </font>
    <font>
      <b/>
      <i/>
      <u val="single"/>
      <sz val="10"/>
      <name val="CG Omega"/>
      <family val="2"/>
    </font>
    <font>
      <b/>
      <sz val="11"/>
      <name val="CG Omega"/>
      <family val="2"/>
    </font>
    <font>
      <b/>
      <sz val="8"/>
      <name val="CG Omega"/>
      <family val="2"/>
    </font>
    <font>
      <b/>
      <sz val="14"/>
      <name val="CG Omega"/>
      <family val="2"/>
    </font>
    <font>
      <b/>
      <i/>
      <sz val="11"/>
      <name val="CG Omega"/>
      <family val="2"/>
    </font>
    <font>
      <b/>
      <sz val="9"/>
      <name val="CG Omega"/>
      <family val="2"/>
    </font>
    <font>
      <b/>
      <sz val="10"/>
      <name val="CG Omega"/>
      <family val="2"/>
    </font>
    <font>
      <b/>
      <sz val="11"/>
      <color indexed="12"/>
      <name val="CG Omega"/>
      <family val="2"/>
    </font>
    <font>
      <sz val="10"/>
      <color indexed="12"/>
      <name val="CG Omega"/>
      <family val="2"/>
    </font>
    <font>
      <b/>
      <sz val="10"/>
      <name val="Tahoma"/>
      <family val="2"/>
    </font>
    <font>
      <sz val="10"/>
      <name val="Tahoma"/>
      <family val="2"/>
    </font>
    <font>
      <b/>
      <sz val="20"/>
      <name val="Copperplate Gothic Light"/>
      <family val="2"/>
    </font>
    <font>
      <b/>
      <i/>
      <sz val="16"/>
      <name val="Book Antiqua"/>
      <family val="1"/>
    </font>
    <font>
      <b/>
      <i/>
      <u val="single"/>
      <sz val="14"/>
      <name val="Book Antiqua"/>
      <family val="1"/>
    </font>
    <font>
      <b/>
      <i/>
      <sz val="12"/>
      <name val="Book Antiqua"/>
      <family val="1"/>
    </font>
    <font>
      <b/>
      <sz val="9"/>
      <name val="Trebuchet MS"/>
      <family val="2"/>
    </font>
    <font>
      <b/>
      <sz val="10"/>
      <name val="Trebuchet MS"/>
      <family val="2"/>
    </font>
    <font>
      <b/>
      <i/>
      <sz val="9"/>
      <name val="Trebuchet MS"/>
      <family val="2"/>
    </font>
    <font>
      <sz val="9"/>
      <name val="Trebuchet MS"/>
      <family val="2"/>
    </font>
    <font>
      <sz val="9"/>
      <name val="CG Omega"/>
      <family val="2"/>
    </font>
    <font>
      <b/>
      <sz val="8"/>
      <name val="Trebuchet MS"/>
      <family val="2"/>
    </font>
    <font>
      <sz val="8"/>
      <name val="Trebuchet MS"/>
      <family val="2"/>
    </font>
    <font>
      <sz val="8"/>
      <name val="CG Omega"/>
      <family val="2"/>
    </font>
    <font>
      <b/>
      <sz val="12"/>
      <color indexed="12"/>
      <name val="Trebuchet MS"/>
      <family val="2"/>
    </font>
    <font>
      <sz val="12"/>
      <color indexed="12"/>
      <name val="Trebuchet MS"/>
      <family val="2"/>
    </font>
    <font>
      <sz val="12"/>
      <color indexed="12"/>
      <name val="Book Antiqua"/>
      <family val="1"/>
    </font>
    <font>
      <b/>
      <sz val="12"/>
      <color indexed="12"/>
      <name val="Book Antiqua"/>
      <family val="1"/>
    </font>
    <font>
      <b/>
      <sz val="11"/>
      <name val="Trebuchet MS"/>
      <family val="2"/>
    </font>
    <font>
      <sz val="11"/>
      <name val="Book Antiqua"/>
      <family val="1"/>
    </font>
    <font>
      <sz val="12"/>
      <name val="Trebuchet MS"/>
      <family val="2"/>
    </font>
    <font>
      <sz val="8"/>
      <name val="Calibri"/>
      <family val="2"/>
    </font>
    <font>
      <sz val="11"/>
      <color indexed="12"/>
      <name val="Palatino Linotype"/>
      <family val="1"/>
    </font>
    <font>
      <sz val="11"/>
      <color indexed="12"/>
      <name val="Arial Narrow"/>
      <family val="2"/>
    </font>
    <font>
      <sz val="10"/>
      <color indexed="8"/>
      <name val="CG Omega"/>
      <family val="2"/>
    </font>
    <font>
      <b/>
      <sz val="12"/>
      <name val="Trebuchet MS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0"/>
    </font>
    <font>
      <b/>
      <sz val="11"/>
      <name val="Arial"/>
      <family val="2"/>
    </font>
    <font>
      <b/>
      <sz val="16"/>
      <name val="Garamond"/>
      <family val="1"/>
    </font>
    <font>
      <sz val="10"/>
      <name val="Garamond"/>
      <family val="1"/>
    </font>
    <font>
      <sz val="12"/>
      <name val="Arial"/>
      <family val="0"/>
    </font>
    <font>
      <sz val="10"/>
      <name val="Trebuchet MS"/>
      <family val="2"/>
    </font>
    <font>
      <b/>
      <sz val="10"/>
      <color indexed="8"/>
      <name val="Trebuchet MS"/>
      <family val="2"/>
    </font>
    <font>
      <b/>
      <sz val="14"/>
      <name val="Garamond"/>
      <family val="1"/>
    </font>
    <font>
      <sz val="10"/>
      <color indexed="12"/>
      <name val="Trebuchet MS"/>
      <family val="2"/>
    </font>
    <font>
      <sz val="10"/>
      <color indexed="16"/>
      <name val="Trebuchet MS"/>
      <family val="2"/>
    </font>
    <font>
      <b/>
      <sz val="10"/>
      <color indexed="16"/>
      <name val="Trebuchet MS"/>
      <family val="2"/>
    </font>
    <font>
      <sz val="8"/>
      <color indexed="16"/>
      <name val="Trebuchet MS"/>
      <family val="2"/>
    </font>
    <font>
      <b/>
      <i/>
      <u val="single"/>
      <sz val="10"/>
      <color indexed="16"/>
      <name val="Trebuchet MS"/>
      <family val="2"/>
    </font>
    <font>
      <b/>
      <u val="single"/>
      <sz val="10"/>
      <color indexed="16"/>
      <name val="Trebuchet MS"/>
      <family val="2"/>
    </font>
    <font>
      <sz val="10"/>
      <color indexed="12"/>
      <name val="Book Antiqua"/>
      <family val="1"/>
    </font>
    <font>
      <b/>
      <i/>
      <u val="single"/>
      <sz val="9"/>
      <name val="CG Omega"/>
      <family val="0"/>
    </font>
    <font>
      <sz val="26"/>
      <name val="Baskerville Old Face"/>
      <family val="1"/>
    </font>
    <font>
      <b/>
      <u val="single"/>
      <sz val="12"/>
      <color indexed="8"/>
      <name val="Arial Narrow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12"/>
      <name val="Trebuchet MS"/>
      <family val="2"/>
    </font>
    <font>
      <sz val="18"/>
      <name val="Cooper BlkItHd BT"/>
      <family val="1"/>
    </font>
    <font>
      <b/>
      <i/>
      <u val="single"/>
      <sz val="10"/>
      <name val="Trebuchet MS"/>
      <family val="2"/>
    </font>
    <font>
      <b/>
      <sz val="11"/>
      <color indexed="12"/>
      <name val="Trebuchet MS"/>
      <family val="2"/>
    </font>
    <font>
      <b/>
      <sz val="12"/>
      <color indexed="8"/>
      <name val="Trebuchet MS"/>
      <family val="2"/>
    </font>
    <font>
      <b/>
      <u val="single"/>
      <sz val="12"/>
      <color indexed="8"/>
      <name val="Calibri"/>
      <family val="2"/>
    </font>
    <font>
      <sz val="16"/>
      <name val="Blippo Blk BT"/>
      <family val="0"/>
    </font>
    <font>
      <b/>
      <sz val="8"/>
      <name val="Calibri"/>
      <family val="2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darkUp">
        <bgColor indexed="41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/>
      <top/>
      <bottom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5" fillId="12" borderId="0" applyNumberFormat="0" applyBorder="0" applyAlignment="0" applyProtection="0"/>
    <xf numFmtId="0" fontId="75" fillId="9" borderId="0" applyNumberFormat="0" applyBorder="0" applyAlignment="0" applyProtection="0"/>
    <xf numFmtId="0" fontId="75" fillId="10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5" borderId="0" applyNumberFormat="0" applyBorder="0" applyAlignment="0" applyProtection="0"/>
    <xf numFmtId="0" fontId="75" fillId="16" borderId="0" applyNumberFormat="0" applyBorder="0" applyAlignment="0" applyProtection="0"/>
    <xf numFmtId="0" fontId="75" fillId="17" borderId="0" applyNumberFormat="0" applyBorder="0" applyAlignment="0" applyProtection="0"/>
    <xf numFmtId="0" fontId="75" fillId="18" borderId="0" applyNumberFormat="0" applyBorder="0" applyAlignment="0" applyProtection="0"/>
    <xf numFmtId="0" fontId="75" fillId="13" borderId="0" applyNumberFormat="0" applyBorder="0" applyAlignment="0" applyProtection="0"/>
    <xf numFmtId="0" fontId="75" fillId="14" borderId="0" applyNumberFormat="0" applyBorder="0" applyAlignment="0" applyProtection="0"/>
    <xf numFmtId="0" fontId="75" fillId="19" borderId="0" applyNumberFormat="0" applyBorder="0" applyAlignment="0" applyProtection="0"/>
    <xf numFmtId="0" fontId="76" fillId="3" borderId="0" applyNumberFormat="0" applyBorder="0" applyAlignment="0" applyProtection="0"/>
    <xf numFmtId="0" fontId="77" fillId="20" borderId="1" applyNumberFormat="0" applyAlignment="0" applyProtection="0"/>
    <xf numFmtId="0" fontId="7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9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80" fillId="4" borderId="0" applyNumberFormat="0" applyBorder="0" applyAlignment="0" applyProtection="0"/>
    <xf numFmtId="0" fontId="81" fillId="0" borderId="3" applyNumberFormat="0" applyFill="0" applyAlignment="0" applyProtection="0"/>
    <xf numFmtId="0" fontId="82" fillId="0" borderId="4" applyNumberFormat="0" applyFill="0" applyAlignment="0" applyProtection="0"/>
    <xf numFmtId="0" fontId="83" fillId="0" borderId="5" applyNumberFormat="0" applyFill="0" applyAlignment="0" applyProtection="0"/>
    <xf numFmtId="0" fontId="83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84" fillId="7" borderId="1" applyNumberFormat="0" applyAlignment="0" applyProtection="0"/>
    <xf numFmtId="0" fontId="85" fillId="0" borderId="6" applyNumberFormat="0" applyFill="0" applyAlignment="0" applyProtection="0"/>
    <xf numFmtId="0" fontId="86" fillId="22" borderId="0" applyNumberFormat="0" applyBorder="0" applyAlignment="0" applyProtection="0"/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0" fillId="23" borderId="7" applyNumberFormat="0" applyFont="0" applyAlignment="0" applyProtection="0"/>
    <xf numFmtId="0" fontId="87" fillId="20" borderId="8" applyNumberFormat="0" applyAlignment="0" applyProtection="0"/>
    <xf numFmtId="9" fontId="0" fillId="0" borderId="0" applyFont="0" applyFill="0" applyBorder="0" applyAlignment="0" applyProtection="0"/>
    <xf numFmtId="0" fontId="88" fillId="0" borderId="0" applyNumberFormat="0" applyFill="0" applyBorder="0" applyAlignment="0" applyProtection="0"/>
    <xf numFmtId="0" fontId="89" fillId="0" borderId="9" applyNumberFormat="0" applyFill="0" applyAlignment="0" applyProtection="0"/>
    <xf numFmtId="0" fontId="90" fillId="0" borderId="0" applyNumberFormat="0" applyFill="0" applyBorder="0" applyAlignment="0" applyProtection="0"/>
  </cellStyleXfs>
  <cellXfs count="281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2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8" fillId="0" borderId="0" xfId="57" applyFont="1" applyAlignment="1">
      <alignment/>
      <protection/>
    </xf>
    <xf numFmtId="0" fontId="9" fillId="0" borderId="0" xfId="57" applyFont="1">
      <alignment/>
      <protection/>
    </xf>
    <xf numFmtId="0" fontId="11" fillId="0" borderId="0" xfId="57" applyFont="1">
      <alignment/>
      <protection/>
    </xf>
    <xf numFmtId="0" fontId="13" fillId="0" borderId="0" xfId="57" applyFont="1" applyAlignment="1">
      <alignment horizontal="center"/>
      <protection/>
    </xf>
    <xf numFmtId="0" fontId="15" fillId="0" borderId="0" xfId="57" applyFont="1" applyAlignment="1">
      <alignment horizontal="center"/>
      <protection/>
    </xf>
    <xf numFmtId="170" fontId="15" fillId="0" borderId="0" xfId="57" applyNumberFormat="1" applyFont="1" applyAlignment="1">
      <alignment horizontal="center"/>
      <protection/>
    </xf>
    <xf numFmtId="0" fontId="17" fillId="0" borderId="0" xfId="57" applyFont="1">
      <alignment/>
      <protection/>
    </xf>
    <xf numFmtId="0" fontId="18" fillId="0" borderId="0" xfId="57" applyFont="1">
      <alignment/>
      <protection/>
    </xf>
    <xf numFmtId="0" fontId="19" fillId="0" borderId="0" xfId="57" applyFont="1">
      <alignment/>
      <protection/>
    </xf>
    <xf numFmtId="0" fontId="19" fillId="0" borderId="0" xfId="57" applyFont="1" applyAlignment="1">
      <alignment horizontal="center"/>
      <protection/>
    </xf>
    <xf numFmtId="170" fontId="19" fillId="0" borderId="0" xfId="57" applyNumberFormat="1" applyFont="1">
      <alignment/>
      <protection/>
    </xf>
    <xf numFmtId="0" fontId="20" fillId="0" borderId="0" xfId="57" applyFont="1" applyAlignment="1">
      <alignment horizontal="right"/>
      <protection/>
    </xf>
    <xf numFmtId="0" fontId="21" fillId="0" borderId="10" xfId="57" applyFont="1" applyFill="1" applyBorder="1" applyAlignment="1">
      <alignment horizontal="center" vertical="center" wrapText="1"/>
      <protection/>
    </xf>
    <xf numFmtId="0" fontId="21" fillId="0" borderId="0" xfId="57" applyFont="1" applyAlignment="1">
      <alignment horizontal="center" vertical="center" wrapText="1"/>
      <protection/>
    </xf>
    <xf numFmtId="0" fontId="21" fillId="0" borderId="10" xfId="57" applyFont="1" applyBorder="1" applyAlignment="1">
      <alignment horizontal="center" vertical="center" wrapText="1"/>
      <protection/>
    </xf>
    <xf numFmtId="0" fontId="25" fillId="0" borderId="10" xfId="57" applyFont="1" applyBorder="1" applyAlignment="1">
      <alignment horizontal="center" vertical="center" wrapText="1"/>
      <protection/>
    </xf>
    <xf numFmtId="0" fontId="18" fillId="0" borderId="10" xfId="57" applyFont="1" applyBorder="1">
      <alignment/>
      <protection/>
    </xf>
    <xf numFmtId="0" fontId="27" fillId="0" borderId="10" xfId="57" applyFont="1" applyBorder="1" applyAlignment="1">
      <alignment horizontal="center" vertical="center"/>
      <protection/>
    </xf>
    <xf numFmtId="0" fontId="27" fillId="0" borderId="10" xfId="57" applyFont="1" applyBorder="1" applyAlignment="1">
      <alignment horizontal="left" vertical="center"/>
      <protection/>
    </xf>
    <xf numFmtId="0" fontId="28" fillId="24" borderId="10" xfId="57" applyFont="1" applyFill="1" applyBorder="1" applyAlignment="1">
      <alignment horizontal="right" wrapText="1"/>
      <protection/>
    </xf>
    <xf numFmtId="2" fontId="28" fillId="24" borderId="10" xfId="57" applyNumberFormat="1" applyFont="1" applyFill="1" applyBorder="1" applyAlignment="1">
      <alignment horizontal="right" wrapText="1"/>
      <protection/>
    </xf>
    <xf numFmtId="170" fontId="28" fillId="0" borderId="10" xfId="57" applyNumberFormat="1" applyFont="1" applyBorder="1" applyAlignment="1">
      <alignment horizontal="right" wrapText="1"/>
      <protection/>
    </xf>
    <xf numFmtId="0" fontId="28" fillId="0" borderId="10" xfId="57" applyFont="1" applyBorder="1">
      <alignment/>
      <protection/>
    </xf>
    <xf numFmtId="0" fontId="28" fillId="0" borderId="0" xfId="57" applyFont="1">
      <alignment/>
      <protection/>
    </xf>
    <xf numFmtId="0" fontId="27" fillId="0" borderId="10" xfId="57" applyFont="1" applyFill="1" applyBorder="1" applyAlignment="1">
      <alignment horizontal="center" vertical="center"/>
      <protection/>
    </xf>
    <xf numFmtId="0" fontId="27" fillId="0" borderId="10" xfId="57" applyFont="1" applyFill="1" applyBorder="1" applyAlignment="1">
      <alignment horizontal="left" vertical="center"/>
      <protection/>
    </xf>
    <xf numFmtId="0" fontId="28" fillId="0" borderId="10" xfId="57" applyFont="1" applyFill="1" applyBorder="1" applyAlignment="1">
      <alignment horizontal="right" wrapText="1"/>
      <protection/>
    </xf>
    <xf numFmtId="2" fontId="28" fillId="0" borderId="10" xfId="57" applyNumberFormat="1" applyFont="1" applyFill="1" applyBorder="1" applyAlignment="1">
      <alignment horizontal="right" wrapText="1"/>
      <protection/>
    </xf>
    <xf numFmtId="170" fontId="28" fillId="0" borderId="10" xfId="57" applyNumberFormat="1" applyFont="1" applyFill="1" applyBorder="1" applyAlignment="1">
      <alignment horizontal="right" wrapText="1"/>
      <protection/>
    </xf>
    <xf numFmtId="0" fontId="17" fillId="7" borderId="10" xfId="57" applyFont="1" applyFill="1" applyBorder="1">
      <alignment/>
      <protection/>
    </xf>
    <xf numFmtId="0" fontId="17" fillId="7" borderId="10" xfId="57" applyFont="1" applyFill="1" applyBorder="1" applyAlignment="1">
      <alignment horizontal="center" wrapText="1"/>
      <protection/>
    </xf>
    <xf numFmtId="0" fontId="17" fillId="7" borderId="10" xfId="57" applyFont="1" applyFill="1" applyBorder="1" applyAlignment="1">
      <alignment horizontal="right" wrapText="1"/>
      <protection/>
    </xf>
    <xf numFmtId="2" fontId="17" fillId="7" borderId="10" xfId="57" applyNumberFormat="1" applyFont="1" applyFill="1" applyBorder="1" applyAlignment="1">
      <alignment horizontal="right" wrapText="1"/>
      <protection/>
    </xf>
    <xf numFmtId="170" fontId="17" fillId="7" borderId="10" xfId="57" applyNumberFormat="1" applyFont="1" applyFill="1" applyBorder="1" applyAlignment="1">
      <alignment horizontal="right" wrapText="1"/>
      <protection/>
    </xf>
    <xf numFmtId="170" fontId="26" fillId="7" borderId="10" xfId="57" applyNumberFormat="1" applyFont="1" applyFill="1" applyBorder="1" applyAlignment="1">
      <alignment horizontal="right" wrapText="1"/>
      <protection/>
    </xf>
    <xf numFmtId="171" fontId="17" fillId="7" borderId="10" xfId="57" applyNumberFormat="1" applyFont="1" applyFill="1" applyBorder="1" applyAlignment="1">
      <alignment horizontal="right" wrapText="1"/>
      <protection/>
    </xf>
    <xf numFmtId="0" fontId="19" fillId="0" borderId="10" xfId="57" applyFont="1" applyBorder="1">
      <alignment/>
      <protection/>
    </xf>
    <xf numFmtId="0" fontId="17" fillId="0" borderId="10" xfId="57" applyFont="1" applyBorder="1">
      <alignment/>
      <protection/>
    </xf>
    <xf numFmtId="2" fontId="18" fillId="0" borderId="10" xfId="57" applyNumberFormat="1" applyFont="1" applyBorder="1">
      <alignment/>
      <protection/>
    </xf>
    <xf numFmtId="0" fontId="18" fillId="0" borderId="10" xfId="57" applyFont="1" applyBorder="1" applyAlignment="1">
      <alignment horizontal="center"/>
      <protection/>
    </xf>
    <xf numFmtId="0" fontId="18" fillId="0" borderId="10" xfId="57" applyFont="1" applyBorder="1" applyAlignment="1">
      <alignment horizontal="right" wrapText="1"/>
      <protection/>
    </xf>
    <xf numFmtId="170" fontId="18" fillId="0" borderId="10" xfId="57" applyNumberFormat="1" applyFont="1" applyBorder="1" applyAlignment="1">
      <alignment horizontal="right" wrapText="1"/>
      <protection/>
    </xf>
    <xf numFmtId="0" fontId="26" fillId="0" borderId="10" xfId="57" applyFont="1" applyBorder="1">
      <alignment/>
      <protection/>
    </xf>
    <xf numFmtId="0" fontId="17" fillId="22" borderId="10" xfId="57" applyFont="1" applyFill="1" applyBorder="1" applyAlignment="1">
      <alignment horizontal="center" wrapText="1"/>
      <protection/>
    </xf>
    <xf numFmtId="0" fontId="26" fillId="22" borderId="10" xfId="57" applyFont="1" applyFill="1" applyBorder="1" applyAlignment="1">
      <alignment horizontal="right" wrapText="1"/>
      <protection/>
    </xf>
    <xf numFmtId="2" fontId="26" fillId="22" borderId="10" xfId="57" applyNumberFormat="1" applyFont="1" applyFill="1" applyBorder="1" applyAlignment="1">
      <alignment horizontal="right" wrapText="1"/>
      <protection/>
    </xf>
    <xf numFmtId="170" fontId="21" fillId="22" borderId="10" xfId="57" applyNumberFormat="1" applyFont="1" applyFill="1" applyBorder="1" applyAlignment="1">
      <alignment horizontal="right" wrapText="1"/>
      <protection/>
    </xf>
    <xf numFmtId="0" fontId="26" fillId="0" borderId="0" xfId="57" applyFont="1">
      <alignment/>
      <protection/>
    </xf>
    <xf numFmtId="0" fontId="18" fillId="7" borderId="10" xfId="57" applyFont="1" applyFill="1" applyBorder="1">
      <alignment/>
      <protection/>
    </xf>
    <xf numFmtId="0" fontId="17" fillId="7" borderId="10" xfId="57" applyFont="1" applyFill="1" applyBorder="1" applyAlignment="1">
      <alignment horizontal="center"/>
      <protection/>
    </xf>
    <xf numFmtId="2" fontId="17" fillId="7" borderId="10" xfId="57" applyNumberFormat="1" applyFont="1" applyFill="1" applyBorder="1">
      <alignment/>
      <protection/>
    </xf>
    <xf numFmtId="170" fontId="17" fillId="7" borderId="10" xfId="57" applyNumberFormat="1" applyFont="1" applyFill="1" applyBorder="1">
      <alignment/>
      <protection/>
    </xf>
    <xf numFmtId="0" fontId="18" fillId="0" borderId="0" xfId="57" applyFont="1" applyAlignment="1">
      <alignment horizontal="center"/>
      <protection/>
    </xf>
    <xf numFmtId="170" fontId="17" fillId="0" borderId="0" xfId="57" applyNumberFormat="1" applyFont="1">
      <alignment/>
      <protection/>
    </xf>
    <xf numFmtId="170" fontId="18" fillId="0" borderId="0" xfId="57" applyNumberFormat="1" applyFont="1">
      <alignment/>
      <protection/>
    </xf>
    <xf numFmtId="0" fontId="11" fillId="0" borderId="0" xfId="57" applyFont="1" applyAlignment="1">
      <alignment horizontal="center"/>
      <protection/>
    </xf>
    <xf numFmtId="0" fontId="24" fillId="0" borderId="10" xfId="57" applyFont="1" applyFill="1" applyBorder="1" applyAlignment="1">
      <alignment horizontal="center" vertical="center" wrapText="1"/>
      <protection/>
    </xf>
    <xf numFmtId="0" fontId="8" fillId="0" borderId="0" xfId="58" applyFont="1" applyAlignment="1">
      <alignment/>
      <protection/>
    </xf>
    <xf numFmtId="0" fontId="9" fillId="0" borderId="0" xfId="58" applyFont="1">
      <alignment/>
      <protection/>
    </xf>
    <xf numFmtId="0" fontId="11" fillId="0" borderId="0" xfId="58" applyFont="1">
      <alignment/>
      <protection/>
    </xf>
    <xf numFmtId="0" fontId="13" fillId="0" borderId="0" xfId="58" applyFont="1" applyAlignment="1">
      <alignment horizontal="center"/>
      <protection/>
    </xf>
    <xf numFmtId="0" fontId="15" fillId="0" borderId="0" xfId="58" applyFont="1" applyAlignment="1">
      <alignment horizontal="center"/>
      <protection/>
    </xf>
    <xf numFmtId="0" fontId="11" fillId="0" borderId="0" xfId="58" applyFont="1" applyAlignment="1">
      <alignment horizontal="center"/>
      <protection/>
    </xf>
    <xf numFmtId="0" fontId="33" fillId="0" borderId="0" xfId="58" applyFont="1">
      <alignment/>
      <protection/>
    </xf>
    <xf numFmtId="0" fontId="34" fillId="0" borderId="0" xfId="58" applyFont="1" applyAlignment="1">
      <alignment horizontal="center"/>
      <protection/>
    </xf>
    <xf numFmtId="0" fontId="25" fillId="0" borderId="0" xfId="58" applyFont="1" applyFill="1" applyAlignment="1">
      <alignment horizontal="center" vertical="center" wrapText="1"/>
      <protection/>
    </xf>
    <xf numFmtId="0" fontId="39" fillId="0" borderId="0" xfId="58" applyFont="1" applyFill="1" applyAlignment="1">
      <alignment horizontal="center" vertical="center" wrapText="1"/>
      <protection/>
    </xf>
    <xf numFmtId="0" fontId="40" fillId="0" borderId="10" xfId="58" applyFont="1" applyFill="1" applyBorder="1" applyAlignment="1">
      <alignment horizontal="center" vertical="center" wrapText="1"/>
      <protection/>
    </xf>
    <xf numFmtId="0" fontId="40" fillId="0" borderId="11" xfId="58" applyFont="1" applyFill="1" applyBorder="1" applyAlignment="1">
      <alignment horizontal="center" vertical="center" wrapText="1"/>
      <protection/>
    </xf>
    <xf numFmtId="0" fontId="41" fillId="0" borderId="10" xfId="58" applyFont="1" applyFill="1" applyBorder="1" applyAlignment="1">
      <alignment horizontal="center"/>
      <protection/>
    </xf>
    <xf numFmtId="0" fontId="41" fillId="0" borderId="0" xfId="58" applyFont="1">
      <alignment/>
      <protection/>
    </xf>
    <xf numFmtId="0" fontId="42" fillId="0" borderId="0" xfId="58" applyFont="1" applyFill="1" applyAlignment="1">
      <alignment horizontal="center"/>
      <protection/>
    </xf>
    <xf numFmtId="0" fontId="43" fillId="0" borderId="10" xfId="58" applyFont="1" applyBorder="1" applyAlignment="1">
      <alignment horizontal="center" vertical="center"/>
      <protection/>
    </xf>
    <xf numFmtId="0" fontId="43" fillId="0" borderId="12" xfId="58" applyFont="1" applyBorder="1" applyAlignment="1">
      <alignment horizontal="left" vertical="center"/>
      <protection/>
    </xf>
    <xf numFmtId="0" fontId="44" fillId="0" borderId="10" xfId="58" applyFont="1" applyBorder="1">
      <alignment/>
      <protection/>
    </xf>
    <xf numFmtId="1" fontId="44" fillId="0" borderId="10" xfId="58" applyNumberFormat="1" applyFont="1" applyBorder="1">
      <alignment/>
      <protection/>
    </xf>
    <xf numFmtId="1" fontId="43" fillId="0" borderId="10" xfId="58" applyNumberFormat="1" applyFont="1" applyBorder="1">
      <alignment/>
      <protection/>
    </xf>
    <xf numFmtId="172" fontId="43" fillId="0" borderId="10" xfId="58" applyNumberFormat="1" applyFont="1" applyBorder="1">
      <alignment/>
      <protection/>
    </xf>
    <xf numFmtId="172" fontId="45" fillId="0" borderId="0" xfId="58" applyNumberFormat="1" applyFont="1">
      <alignment/>
      <protection/>
    </xf>
    <xf numFmtId="0" fontId="45" fillId="0" borderId="0" xfId="58" applyFont="1">
      <alignment/>
      <protection/>
    </xf>
    <xf numFmtId="0" fontId="47" fillId="0" borderId="10" xfId="58" applyFont="1" applyFill="1" applyBorder="1">
      <alignment/>
      <protection/>
    </xf>
    <xf numFmtId="0" fontId="47" fillId="0" borderId="12" xfId="58" applyFont="1" applyFill="1" applyBorder="1" applyAlignment="1">
      <alignment horizontal="center" wrapText="1"/>
      <protection/>
    </xf>
    <xf numFmtId="0" fontId="47" fillId="0" borderId="10" xfId="58" applyFont="1" applyBorder="1">
      <alignment/>
      <protection/>
    </xf>
    <xf numFmtId="173" fontId="47" fillId="0" borderId="10" xfId="58" applyNumberFormat="1" applyFont="1" applyBorder="1">
      <alignment/>
      <protection/>
    </xf>
    <xf numFmtId="1" fontId="47" fillId="0" borderId="10" xfId="58" applyNumberFormat="1" applyFont="1" applyBorder="1">
      <alignment/>
      <protection/>
    </xf>
    <xf numFmtId="172" fontId="46" fillId="0" borderId="0" xfId="58" applyNumberFormat="1" applyFont="1">
      <alignment/>
      <protection/>
    </xf>
    <xf numFmtId="0" fontId="48" fillId="0" borderId="0" xfId="58" applyFont="1">
      <alignment/>
      <protection/>
    </xf>
    <xf numFmtId="0" fontId="11" fillId="0" borderId="0" xfId="58" applyFont="1" applyFill="1" applyBorder="1">
      <alignment/>
      <protection/>
    </xf>
    <xf numFmtId="0" fontId="9" fillId="0" borderId="0" xfId="58" applyFont="1" applyFill="1" applyBorder="1" applyAlignment="1">
      <alignment horizontal="center" wrapText="1"/>
      <protection/>
    </xf>
    <xf numFmtId="1" fontId="11" fillId="0" borderId="0" xfId="58" applyNumberFormat="1" applyFont="1">
      <alignment/>
      <protection/>
    </xf>
    <xf numFmtId="0" fontId="11" fillId="0" borderId="0" xfId="58" applyFont="1" applyBorder="1">
      <alignment/>
      <protection/>
    </xf>
    <xf numFmtId="0" fontId="9" fillId="0" borderId="0" xfId="58" applyFont="1" applyBorder="1">
      <alignment/>
      <protection/>
    </xf>
    <xf numFmtId="0" fontId="49" fillId="0" borderId="0" xfId="58" applyFont="1" applyBorder="1">
      <alignment/>
      <protection/>
    </xf>
    <xf numFmtId="0" fontId="20" fillId="0" borderId="10" xfId="57" applyFont="1" applyFill="1" applyBorder="1" applyAlignment="1">
      <alignment horizontal="center" vertical="center" wrapText="1"/>
      <protection/>
    </xf>
    <xf numFmtId="170" fontId="53" fillId="0" borderId="10" xfId="57" applyNumberFormat="1" applyFont="1" applyBorder="1" applyAlignment="1">
      <alignment horizontal="right" wrapText="1"/>
      <protection/>
    </xf>
    <xf numFmtId="0" fontId="54" fillId="0" borderId="10" xfId="58" applyFont="1" applyBorder="1" applyAlignment="1">
      <alignment horizontal="center" vertical="center"/>
      <protection/>
    </xf>
    <xf numFmtId="0" fontId="54" fillId="0" borderId="12" xfId="58" applyFont="1" applyBorder="1" applyAlignment="1">
      <alignment horizontal="left" vertical="center"/>
      <protection/>
    </xf>
    <xf numFmtId="0" fontId="7" fillId="0" borderId="0" xfId="59">
      <alignment/>
      <protection/>
    </xf>
    <xf numFmtId="0" fontId="60" fillId="0" borderId="0" xfId="59" applyFont="1">
      <alignment/>
      <protection/>
    </xf>
    <xf numFmtId="0" fontId="61" fillId="0" borderId="0" xfId="59" applyFont="1" applyAlignment="1">
      <alignment vertical="center"/>
      <protection/>
    </xf>
    <xf numFmtId="0" fontId="61" fillId="0" borderId="0" xfId="59" applyFont="1" applyAlignment="1">
      <alignment horizontal="right" vertical="center"/>
      <protection/>
    </xf>
    <xf numFmtId="0" fontId="61" fillId="0" borderId="0" xfId="59" applyFont="1" applyAlignment="1">
      <alignment horizontal="left" vertical="center"/>
      <protection/>
    </xf>
    <xf numFmtId="0" fontId="7" fillId="0" borderId="0" xfId="59" applyFont="1" applyAlignment="1">
      <alignment horizontal="center"/>
      <protection/>
    </xf>
    <xf numFmtId="0" fontId="7" fillId="0" borderId="0" xfId="59" applyFont="1">
      <alignment/>
      <protection/>
    </xf>
    <xf numFmtId="0" fontId="62" fillId="0" borderId="0" xfId="59" applyFont="1">
      <alignment/>
      <protection/>
    </xf>
    <xf numFmtId="0" fontId="49" fillId="0" borderId="0" xfId="59" applyFont="1" applyAlignment="1">
      <alignment horizontal="left" vertical="center"/>
      <protection/>
    </xf>
    <xf numFmtId="0" fontId="49" fillId="0" borderId="0" xfId="59" applyFont="1" applyAlignment="1">
      <alignment vertical="center"/>
      <protection/>
    </xf>
    <xf numFmtId="0" fontId="63" fillId="0" borderId="10" xfId="59" applyFont="1" applyBorder="1" applyAlignment="1">
      <alignment horizontal="center" vertical="center"/>
      <protection/>
    </xf>
    <xf numFmtId="0" fontId="63" fillId="0" borderId="10" xfId="59" applyFont="1" applyBorder="1" applyAlignment="1">
      <alignment vertical="center"/>
      <protection/>
    </xf>
    <xf numFmtId="0" fontId="36" fillId="0" borderId="0" xfId="59" applyFont="1" applyAlignment="1">
      <alignment vertical="center"/>
      <protection/>
    </xf>
    <xf numFmtId="0" fontId="58" fillId="0" borderId="0" xfId="59" applyFont="1" applyAlignment="1">
      <alignment horizontal="right" vertical="center"/>
      <protection/>
    </xf>
    <xf numFmtId="0" fontId="62" fillId="0" borderId="0" xfId="59" applyFont="1" applyAlignment="1">
      <alignment wrapText="1"/>
      <protection/>
    </xf>
    <xf numFmtId="0" fontId="36" fillId="0" borderId="0" xfId="59" applyFont="1" applyAlignment="1">
      <alignment horizontal="center" vertical="center" wrapText="1"/>
      <protection/>
    </xf>
    <xf numFmtId="0" fontId="47" fillId="0" borderId="0" xfId="59" applyFont="1" applyAlignment="1">
      <alignment vertical="center" wrapText="1"/>
      <protection/>
    </xf>
    <xf numFmtId="0" fontId="60" fillId="0" borderId="0" xfId="59" applyFont="1" applyAlignment="1">
      <alignment wrapText="1"/>
      <protection/>
    </xf>
    <xf numFmtId="0" fontId="7" fillId="0" borderId="0" xfId="59" applyAlignment="1">
      <alignment wrapText="1"/>
      <protection/>
    </xf>
    <xf numFmtId="0" fontId="49" fillId="0" borderId="0" xfId="59" applyFont="1" applyAlignment="1">
      <alignment vertical="center" wrapText="1"/>
      <protection/>
    </xf>
    <xf numFmtId="0" fontId="49" fillId="0" borderId="0" xfId="59" applyFont="1" applyAlignment="1">
      <alignment horizontal="right" vertical="center" wrapText="1"/>
      <protection/>
    </xf>
    <xf numFmtId="0" fontId="62" fillId="0" borderId="0" xfId="59" applyFont="1" applyAlignment="1">
      <alignment vertical="center" wrapText="1"/>
      <protection/>
    </xf>
    <xf numFmtId="0" fontId="62" fillId="0" borderId="0" xfId="59" applyFont="1" applyAlignment="1">
      <alignment horizontal="center" wrapText="1"/>
      <protection/>
    </xf>
    <xf numFmtId="0" fontId="47" fillId="0" borderId="0" xfId="59" applyFont="1" applyAlignment="1">
      <alignment horizontal="right" vertical="center"/>
      <protection/>
    </xf>
    <xf numFmtId="0" fontId="63" fillId="0" borderId="10" xfId="59" applyFont="1" applyBorder="1" applyAlignment="1">
      <alignment horizontal="center" vertical="center" wrapText="1"/>
      <protection/>
    </xf>
    <xf numFmtId="0" fontId="36" fillId="0" borderId="10" xfId="59" applyFont="1" applyBorder="1" applyAlignment="1">
      <alignment horizontal="right" vertical="center" wrapText="1"/>
      <protection/>
    </xf>
    <xf numFmtId="0" fontId="36" fillId="25" borderId="10" xfId="59" applyFont="1" applyFill="1" applyBorder="1" applyAlignment="1">
      <alignment horizontal="right" vertical="center" wrapText="1"/>
      <protection/>
    </xf>
    <xf numFmtId="0" fontId="36" fillId="4" borderId="10" xfId="59" applyFont="1" applyFill="1" applyBorder="1" applyAlignment="1">
      <alignment horizontal="right" vertical="center" wrapText="1"/>
      <protection/>
    </xf>
    <xf numFmtId="0" fontId="65" fillId="0" borderId="0" xfId="59" applyFont="1">
      <alignment/>
      <protection/>
    </xf>
    <xf numFmtId="0" fontId="68" fillId="0" borderId="10" xfId="59" applyFont="1" applyBorder="1" applyAlignment="1">
      <alignment horizontal="center" vertical="center" wrapText="1"/>
      <protection/>
    </xf>
    <xf numFmtId="0" fontId="66" fillId="0" borderId="0" xfId="59" applyFont="1">
      <alignment/>
      <protection/>
    </xf>
    <xf numFmtId="0" fontId="68" fillId="4" borderId="10" xfId="59" applyFont="1" applyFill="1" applyBorder="1" applyAlignment="1">
      <alignment horizontal="center" vertical="center" wrapText="1"/>
      <protection/>
    </xf>
    <xf numFmtId="0" fontId="68" fillId="26" borderId="10" xfId="59" applyFont="1" applyFill="1" applyBorder="1" applyAlignment="1">
      <alignment horizontal="center" vertical="center" wrapText="1"/>
      <protection/>
    </xf>
    <xf numFmtId="0" fontId="68" fillId="25" borderId="10" xfId="59" applyFont="1" applyFill="1" applyBorder="1" applyAlignment="1">
      <alignment horizontal="center" vertical="center" wrapText="1"/>
      <protection/>
    </xf>
    <xf numFmtId="0" fontId="69" fillId="0" borderId="10" xfId="59" applyFont="1" applyBorder="1" applyAlignment="1">
      <alignment horizontal="center" vertical="center"/>
      <protection/>
    </xf>
    <xf numFmtId="0" fontId="69" fillId="0" borderId="10" xfId="59" applyFont="1" applyBorder="1" applyAlignment="1">
      <alignment horizontal="center" vertical="center" wrapText="1"/>
      <protection/>
    </xf>
    <xf numFmtId="0" fontId="69" fillId="0" borderId="0" xfId="59" applyFont="1">
      <alignment/>
      <protection/>
    </xf>
    <xf numFmtId="0" fontId="67" fillId="0" borderId="0" xfId="59" applyFont="1">
      <alignment/>
      <protection/>
    </xf>
    <xf numFmtId="0" fontId="70" fillId="0" borderId="0" xfId="59" applyFont="1">
      <alignment/>
      <protection/>
    </xf>
    <xf numFmtId="0" fontId="68" fillId="7" borderId="10" xfId="59" applyFont="1" applyFill="1" applyBorder="1" applyAlignment="1">
      <alignment horizontal="center" vertical="center" wrapText="1"/>
      <protection/>
    </xf>
    <xf numFmtId="0" fontId="69" fillId="7" borderId="10" xfId="59" applyFont="1" applyFill="1" applyBorder="1" applyAlignment="1">
      <alignment horizontal="center" vertical="center"/>
      <protection/>
    </xf>
    <xf numFmtId="0" fontId="36" fillId="7" borderId="10" xfId="59" applyFont="1" applyFill="1" applyBorder="1" applyAlignment="1">
      <alignment horizontal="right" vertical="center"/>
      <protection/>
    </xf>
    <xf numFmtId="0" fontId="69" fillId="25" borderId="10" xfId="59" applyFont="1" applyFill="1" applyBorder="1" applyAlignment="1">
      <alignment horizontal="center" vertical="center"/>
      <protection/>
    </xf>
    <xf numFmtId="0" fontId="65" fillId="4" borderId="10" xfId="59" applyFont="1" applyFill="1" applyBorder="1" applyAlignment="1">
      <alignment horizontal="right" vertical="center" wrapText="1"/>
      <protection/>
    </xf>
    <xf numFmtId="0" fontId="65" fillId="0" borderId="10" xfId="59" applyFont="1" applyBorder="1" applyAlignment="1">
      <alignment horizontal="right" vertical="center" wrapText="1"/>
      <protection/>
    </xf>
    <xf numFmtId="0" fontId="65" fillId="25" borderId="10" xfId="59" applyFont="1" applyFill="1" applyBorder="1" applyAlignment="1">
      <alignment horizontal="right" vertical="center" wrapText="1"/>
      <protection/>
    </xf>
    <xf numFmtId="0" fontId="65" fillId="0" borderId="10" xfId="59" applyFont="1" applyBorder="1" applyAlignment="1">
      <alignment horizontal="right" wrapText="1"/>
      <protection/>
    </xf>
    <xf numFmtId="0" fontId="28" fillId="0" borderId="10" xfId="57" applyFont="1" applyBorder="1" applyAlignment="1">
      <alignment horizontal="right" wrapText="1"/>
      <protection/>
    </xf>
    <xf numFmtId="2" fontId="28" fillId="0" borderId="10" xfId="57" applyNumberFormat="1" applyFont="1" applyBorder="1" applyAlignment="1">
      <alignment horizontal="right" wrapText="1"/>
      <protection/>
    </xf>
    <xf numFmtId="0" fontId="65" fillId="7" borderId="10" xfId="59" applyFont="1" applyFill="1" applyBorder="1" applyAlignment="1">
      <alignment horizontal="right" vertical="center"/>
      <protection/>
    </xf>
    <xf numFmtId="0" fontId="65" fillId="0" borderId="10" xfId="59" applyFont="1" applyBorder="1" applyAlignment="1">
      <alignment horizontal="right" vertical="center"/>
      <protection/>
    </xf>
    <xf numFmtId="0" fontId="65" fillId="27" borderId="10" xfId="59" applyFont="1" applyFill="1" applyBorder="1" applyAlignment="1">
      <alignment horizontal="right"/>
      <protection/>
    </xf>
    <xf numFmtId="0" fontId="62" fillId="0" borderId="13" xfId="59" applyFont="1" applyBorder="1" applyAlignment="1">
      <alignment vertical="center" wrapText="1"/>
      <protection/>
    </xf>
    <xf numFmtId="172" fontId="71" fillId="0" borderId="10" xfId="60" applyNumberFormat="1" applyFont="1" applyFill="1" applyBorder="1" applyAlignment="1">
      <alignment horizontal="center" vertical="center" wrapText="1"/>
      <protection/>
    </xf>
    <xf numFmtId="172" fontId="71" fillId="0" borderId="10" xfId="60" applyNumberFormat="1" applyFont="1" applyFill="1" applyBorder="1" applyAlignment="1">
      <alignment horizontal="right" vertical="center" wrapText="1"/>
      <protection/>
    </xf>
    <xf numFmtId="0" fontId="72" fillId="0" borderId="10" xfId="57" applyFont="1" applyFill="1" applyBorder="1" applyAlignment="1">
      <alignment horizontal="center" vertical="center" wrapText="1"/>
      <protection/>
    </xf>
    <xf numFmtId="0" fontId="20" fillId="24" borderId="10" xfId="57" applyFont="1" applyFill="1" applyBorder="1" applyAlignment="1">
      <alignment horizontal="center" vertical="center" wrapText="1"/>
      <protection/>
    </xf>
    <xf numFmtId="0" fontId="72" fillId="24" borderId="10" xfId="57" applyFont="1" applyFill="1" applyBorder="1" applyAlignment="1">
      <alignment horizontal="center" vertical="center" wrapText="1"/>
      <protection/>
    </xf>
    <xf numFmtId="172" fontId="44" fillId="0" borderId="10" xfId="58" applyNumberFormat="1" applyFont="1" applyBorder="1">
      <alignment/>
      <protection/>
    </xf>
    <xf numFmtId="2" fontId="44" fillId="0" borderId="10" xfId="58" applyNumberFormat="1" applyFont="1" applyBorder="1">
      <alignment/>
      <protection/>
    </xf>
    <xf numFmtId="173" fontId="44" fillId="0" borderId="10" xfId="58" applyNumberFormat="1" applyFont="1" applyBorder="1">
      <alignment/>
      <protection/>
    </xf>
    <xf numFmtId="0" fontId="44" fillId="0" borderId="10" xfId="58" applyFont="1" applyFill="1" applyBorder="1">
      <alignment/>
      <protection/>
    </xf>
    <xf numFmtId="0" fontId="44" fillId="0" borderId="10" xfId="58" applyFont="1" applyBorder="1" applyAlignment="1">
      <alignment vertical="top" wrapText="1"/>
      <protection/>
    </xf>
    <xf numFmtId="0" fontId="44" fillId="0" borderId="10" xfId="58" applyFont="1" applyBorder="1" applyAlignment="1">
      <alignment horizontal="center" vertical="top" wrapText="1"/>
      <protection/>
    </xf>
    <xf numFmtId="0" fontId="74" fillId="0" borderId="0" xfId="0" applyFont="1" applyAlignment="1">
      <alignment/>
    </xf>
    <xf numFmtId="0" fontId="51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wrapText="1"/>
    </xf>
    <xf numFmtId="0" fontId="52" fillId="0" borderId="0" xfId="0" applyFont="1" applyFill="1" applyAlignment="1">
      <alignment wrapText="1"/>
    </xf>
    <xf numFmtId="172" fontId="51" fillId="0" borderId="10" xfId="0" applyNumberFormat="1" applyFont="1" applyFill="1" applyBorder="1" applyAlignment="1">
      <alignment wrapText="1"/>
    </xf>
    <xf numFmtId="1" fontId="51" fillId="0" borderId="10" xfId="0" applyNumberFormat="1" applyFont="1" applyFill="1" applyBorder="1" applyAlignment="1">
      <alignment wrapText="1"/>
    </xf>
    <xf numFmtId="0" fontId="6" fillId="0" borderId="10" xfId="0" applyFont="1" applyFill="1" applyBorder="1" applyAlignment="1">
      <alignment wrapText="1"/>
    </xf>
    <xf numFmtId="172" fontId="6" fillId="0" borderId="10" xfId="0" applyNumberFormat="1" applyFont="1" applyFill="1" applyBorder="1" applyAlignment="1">
      <alignment wrapText="1"/>
    </xf>
    <xf numFmtId="1" fontId="6" fillId="0" borderId="10" xfId="0" applyNumberFormat="1" applyFont="1" applyFill="1" applyBorder="1" applyAlignment="1">
      <alignment wrapText="1"/>
    </xf>
    <xf numFmtId="0" fontId="5" fillId="0" borderId="0" xfId="0" applyFont="1" applyFill="1" applyAlignment="1">
      <alignment wrapText="1"/>
    </xf>
    <xf numFmtId="0" fontId="2" fillId="0" borderId="10" xfId="0" applyFont="1" applyFill="1" applyBorder="1" applyAlignment="1">
      <alignment horizontal="center" vertical="center" wrapText="1"/>
    </xf>
    <xf numFmtId="0" fontId="62" fillId="7" borderId="10" xfId="59" applyFont="1" applyFill="1" applyBorder="1" applyAlignment="1">
      <alignment horizontal="right" vertical="center"/>
      <protection/>
    </xf>
    <xf numFmtId="0" fontId="62" fillId="0" borderId="10" xfId="59" applyFont="1" applyBorder="1" applyAlignment="1">
      <alignment horizontal="right" vertical="center"/>
      <protection/>
    </xf>
    <xf numFmtId="0" fontId="62" fillId="27" borderId="10" xfId="59" applyFont="1" applyFill="1" applyBorder="1" applyAlignment="1">
      <alignment horizontal="right"/>
      <protection/>
    </xf>
    <xf numFmtId="0" fontId="91" fillId="0" borderId="10" xfId="59" applyFont="1" applyBorder="1" applyAlignment="1">
      <alignment horizontal="right" wrapText="1"/>
      <protection/>
    </xf>
    <xf numFmtId="2" fontId="43" fillId="0" borderId="10" xfId="58" applyNumberFormat="1" applyFont="1" applyBorder="1">
      <alignment/>
      <protection/>
    </xf>
    <xf numFmtId="0" fontId="65" fillId="0" borderId="10" xfId="59" applyFont="1" applyBorder="1" applyAlignment="1">
      <alignment horizontal="right"/>
      <protection/>
    </xf>
    <xf numFmtId="0" fontId="65" fillId="25" borderId="10" xfId="59" applyFont="1" applyFill="1" applyBorder="1" applyAlignment="1">
      <alignment horizontal="right" wrapText="1"/>
      <protection/>
    </xf>
    <xf numFmtId="0" fontId="43" fillId="0" borderId="10" xfId="58" applyFont="1" applyFill="1" applyBorder="1" applyAlignment="1">
      <alignment horizontal="center" vertical="center"/>
      <protection/>
    </xf>
    <xf numFmtId="0" fontId="43" fillId="0" borderId="12" xfId="58" applyFont="1" applyFill="1" applyBorder="1" applyAlignment="1">
      <alignment horizontal="left" vertical="center"/>
      <protection/>
    </xf>
    <xf numFmtId="1" fontId="44" fillId="0" borderId="10" xfId="58" applyNumberFormat="1" applyFont="1" applyFill="1" applyBorder="1">
      <alignment/>
      <protection/>
    </xf>
    <xf numFmtId="0" fontId="43" fillId="0" borderId="10" xfId="58" applyFont="1" applyFill="1" applyBorder="1">
      <alignment/>
      <protection/>
    </xf>
    <xf numFmtId="1" fontId="43" fillId="0" borderId="10" xfId="58" applyNumberFormat="1" applyFont="1" applyFill="1" applyBorder="1">
      <alignment/>
      <protection/>
    </xf>
    <xf numFmtId="172" fontId="43" fillId="0" borderId="10" xfId="58" applyNumberFormat="1" applyFont="1" applyFill="1" applyBorder="1">
      <alignment/>
      <protection/>
    </xf>
    <xf numFmtId="0" fontId="46" fillId="0" borderId="0" xfId="58" applyFont="1" applyFill="1">
      <alignment/>
      <protection/>
    </xf>
    <xf numFmtId="0" fontId="92" fillId="0" borderId="0" xfId="57" applyFont="1" applyAlignment="1">
      <alignment horizontal="center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0" fontId="93" fillId="0" borderId="10" xfId="57" applyFont="1" applyFill="1" applyBorder="1" applyAlignment="1">
      <alignment horizontal="center" vertical="center" wrapText="1"/>
      <protection/>
    </xf>
    <xf numFmtId="1" fontId="94" fillId="0" borderId="10" xfId="57" applyNumberFormat="1" applyFont="1" applyBorder="1" applyAlignment="1">
      <alignment vertical="center"/>
      <protection/>
    </xf>
    <xf numFmtId="1" fontId="94" fillId="0" borderId="10" xfId="57" applyNumberFormat="1" applyFont="1" applyFill="1" applyBorder="1" applyAlignment="1">
      <alignment vertical="center"/>
      <protection/>
    </xf>
    <xf numFmtId="1" fontId="91" fillId="0" borderId="10" xfId="0" applyNumberFormat="1" applyFont="1" applyBorder="1" applyAlignment="1">
      <alignment vertical="center"/>
    </xf>
    <xf numFmtId="1" fontId="47" fillId="0" borderId="10" xfId="57" applyNumberFormat="1" applyFont="1" applyBorder="1" applyAlignment="1">
      <alignment vertical="center"/>
      <protection/>
    </xf>
    <xf numFmtId="0" fontId="43" fillId="0" borderId="10" xfId="58" applyFont="1" applyBorder="1" applyAlignment="1">
      <alignment horizontal="left" vertical="center"/>
      <protection/>
    </xf>
    <xf numFmtId="0" fontId="43" fillId="0" borderId="10" xfId="58" applyFont="1" applyFill="1" applyBorder="1" applyAlignment="1">
      <alignment horizontal="left" vertical="center"/>
      <protection/>
    </xf>
    <xf numFmtId="0" fontId="47" fillId="0" borderId="10" xfId="58" applyFont="1" applyFill="1" applyBorder="1" applyAlignment="1">
      <alignment horizontal="center" wrapText="1"/>
      <protection/>
    </xf>
    <xf numFmtId="1" fontId="95" fillId="0" borderId="10" xfId="0" applyNumberFormat="1" applyFont="1" applyBorder="1" applyAlignment="1">
      <alignment/>
    </xf>
    <xf numFmtId="0" fontId="51" fillId="22" borderId="10" xfId="0" applyFont="1" applyFill="1" applyBorder="1" applyAlignment="1">
      <alignment wrapText="1"/>
    </xf>
    <xf numFmtId="170" fontId="26" fillId="0" borderId="0" xfId="57" applyNumberFormat="1" applyFont="1">
      <alignment/>
      <protection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10" fillId="0" borderId="0" xfId="57" applyFont="1" applyAlignment="1">
      <alignment horizontal="right"/>
      <protection/>
    </xf>
    <xf numFmtId="0" fontId="73" fillId="0" borderId="0" xfId="57" applyFont="1" applyAlignment="1">
      <alignment horizontal="center"/>
      <protection/>
    </xf>
    <xf numFmtId="0" fontId="14" fillId="0" borderId="0" xfId="57" applyFont="1" applyAlignment="1">
      <alignment horizontal="center"/>
      <protection/>
    </xf>
    <xf numFmtId="0" fontId="3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right" wrapText="1"/>
    </xf>
    <xf numFmtId="0" fontId="2" fillId="0" borderId="12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21" xfId="57" applyFont="1" applyFill="1" applyBorder="1" applyAlignment="1">
      <alignment horizontal="center" vertical="center" wrapText="1"/>
      <protection/>
    </xf>
    <xf numFmtId="0" fontId="21" fillId="0" borderId="20" xfId="57" applyFont="1" applyFill="1" applyBorder="1" applyAlignment="1">
      <alignment horizontal="center" vertical="center" wrapText="1"/>
      <protection/>
    </xf>
    <xf numFmtId="0" fontId="24" fillId="24" borderId="15" xfId="57" applyFont="1" applyFill="1" applyBorder="1" applyAlignment="1">
      <alignment horizontal="center" vertical="center" wrapText="1"/>
      <protection/>
    </xf>
    <xf numFmtId="0" fontId="24" fillId="24" borderId="20" xfId="57" applyFont="1" applyFill="1" applyBorder="1" applyAlignment="1">
      <alignment horizontal="center" vertical="center" wrapText="1"/>
      <protection/>
    </xf>
    <xf numFmtId="0" fontId="21" fillId="24" borderId="10" xfId="57" applyFont="1" applyFill="1" applyBorder="1" applyAlignment="1">
      <alignment horizontal="center" vertical="center" wrapText="1"/>
      <protection/>
    </xf>
    <xf numFmtId="0" fontId="23" fillId="0" borderId="10" xfId="57" applyFont="1" applyFill="1" applyBorder="1" applyAlignment="1">
      <alignment horizontal="center" vertical="center" wrapText="1"/>
      <protection/>
    </xf>
    <xf numFmtId="0" fontId="21" fillId="0" borderId="15" xfId="57" applyFont="1" applyFill="1" applyBorder="1" applyAlignment="1">
      <alignment horizontal="center" vertical="center" wrapText="1"/>
      <protection/>
    </xf>
    <xf numFmtId="0" fontId="21" fillId="0" borderId="20" xfId="57" applyFont="1" applyFill="1" applyBorder="1" applyAlignment="1">
      <alignment horizontal="center" vertical="center" wrapText="1"/>
      <protection/>
    </xf>
    <xf numFmtId="0" fontId="12" fillId="0" borderId="0" xfId="57" applyFont="1" applyAlignment="1">
      <alignment horizontal="center"/>
      <protection/>
    </xf>
    <xf numFmtId="0" fontId="16" fillId="0" borderId="0" xfId="57" applyFont="1" applyAlignment="1">
      <alignment horizontal="center"/>
      <protection/>
    </xf>
    <xf numFmtId="172" fontId="23" fillId="0" borderId="0" xfId="57" applyNumberFormat="1" applyFont="1" applyAlignment="1">
      <alignment horizontal="center"/>
      <protection/>
    </xf>
    <xf numFmtId="0" fontId="23" fillId="0" borderId="0" xfId="57" applyFont="1" applyAlignment="1">
      <alignment horizontal="center"/>
      <protection/>
    </xf>
    <xf numFmtId="0" fontId="21" fillId="0" borderId="12" xfId="57" applyFont="1" applyFill="1" applyBorder="1" applyAlignment="1">
      <alignment horizontal="center" vertical="center" wrapText="1"/>
      <protection/>
    </xf>
    <xf numFmtId="0" fontId="21" fillId="0" borderId="14" xfId="57" applyFont="1" applyFill="1" applyBorder="1" applyAlignment="1">
      <alignment horizontal="center" vertical="center" wrapText="1"/>
      <protection/>
    </xf>
    <xf numFmtId="0" fontId="31" fillId="0" borderId="0" xfId="58" applyFont="1" applyAlignment="1">
      <alignment horizontal="center"/>
      <protection/>
    </xf>
    <xf numFmtId="0" fontId="13" fillId="0" borderId="0" xfId="58" applyFont="1" applyAlignment="1">
      <alignment horizontal="center"/>
      <protection/>
    </xf>
    <xf numFmtId="0" fontId="14" fillId="0" borderId="0" xfId="58" applyFont="1" applyAlignment="1">
      <alignment horizontal="center"/>
      <protection/>
    </xf>
    <xf numFmtId="0" fontId="8" fillId="0" borderId="0" xfId="58" applyFont="1" applyAlignment="1">
      <alignment horizontal="center"/>
      <protection/>
    </xf>
    <xf numFmtId="0" fontId="32" fillId="0" borderId="0" xfId="58" applyFont="1" applyAlignment="1">
      <alignment horizontal="center"/>
      <protection/>
    </xf>
    <xf numFmtId="0" fontId="35" fillId="0" borderId="15" xfId="58" applyFont="1" applyFill="1" applyBorder="1" applyAlignment="1">
      <alignment horizontal="center" vertical="center" wrapText="1"/>
      <protection/>
    </xf>
    <xf numFmtId="0" fontId="35" fillId="0" borderId="21" xfId="58" applyFont="1" applyFill="1" applyBorder="1" applyAlignment="1">
      <alignment horizontal="center" vertical="center" wrapText="1"/>
      <protection/>
    </xf>
    <xf numFmtId="0" fontId="35" fillId="0" borderId="20" xfId="58" applyFont="1" applyFill="1" applyBorder="1" applyAlignment="1">
      <alignment horizontal="center" vertical="center" wrapText="1"/>
      <protection/>
    </xf>
    <xf numFmtId="0" fontId="36" fillId="0" borderId="22" xfId="58" applyFont="1" applyFill="1" applyBorder="1" applyAlignment="1">
      <alignment horizontal="center" vertical="center" wrapText="1"/>
      <protection/>
    </xf>
    <xf numFmtId="0" fontId="36" fillId="0" borderId="23" xfId="58" applyFont="1" applyFill="1" applyBorder="1" applyAlignment="1">
      <alignment horizontal="center" vertical="center" wrapText="1"/>
      <protection/>
    </xf>
    <xf numFmtId="0" fontId="36" fillId="0" borderId="11" xfId="58" applyFont="1" applyFill="1" applyBorder="1" applyAlignment="1">
      <alignment horizontal="center" vertical="center" wrapText="1"/>
      <protection/>
    </xf>
    <xf numFmtId="0" fontId="35" fillId="0" borderId="10" xfId="58" applyFont="1" applyFill="1" applyBorder="1" applyAlignment="1">
      <alignment horizontal="center" vertical="center" wrapText="1"/>
      <protection/>
    </xf>
    <xf numFmtId="0" fontId="35" fillId="0" borderId="12" xfId="58" applyFont="1" applyFill="1" applyBorder="1" applyAlignment="1">
      <alignment horizontal="center" vertical="center" wrapText="1"/>
      <protection/>
    </xf>
    <xf numFmtId="0" fontId="35" fillId="0" borderId="19" xfId="58" applyFont="1" applyFill="1" applyBorder="1" applyAlignment="1">
      <alignment horizontal="center" vertical="center" wrapText="1"/>
      <protection/>
    </xf>
    <xf numFmtId="0" fontId="35" fillId="0" borderId="14" xfId="58" applyFont="1" applyFill="1" applyBorder="1" applyAlignment="1">
      <alignment horizontal="center" vertical="center" wrapText="1"/>
      <protection/>
    </xf>
    <xf numFmtId="0" fontId="38" fillId="0" borderId="10" xfId="58" applyFont="1" applyFill="1" applyBorder="1" applyAlignment="1">
      <alignment horizontal="center" vertical="center" wrapText="1"/>
      <protection/>
    </xf>
    <xf numFmtId="0" fontId="38" fillId="0" borderId="15" xfId="58" applyFont="1" applyFill="1" applyBorder="1" applyAlignment="1">
      <alignment horizontal="center" vertical="center" wrapText="1"/>
      <protection/>
    </xf>
    <xf numFmtId="0" fontId="38" fillId="0" borderId="20" xfId="58" applyFont="1" applyFill="1" applyBorder="1" applyAlignment="1">
      <alignment horizontal="center" vertical="center" wrapText="1"/>
      <protection/>
    </xf>
    <xf numFmtId="0" fontId="36" fillId="0" borderId="10" xfId="57" applyFont="1" applyFill="1" applyBorder="1" applyAlignment="1">
      <alignment horizontal="center" vertical="center" wrapText="1"/>
      <protection/>
    </xf>
    <xf numFmtId="0" fontId="96" fillId="0" borderId="0" xfId="0" applyFont="1" applyAlignment="1">
      <alignment horizontal="right"/>
    </xf>
    <xf numFmtId="0" fontId="92" fillId="0" borderId="0" xfId="57" applyFont="1" applyAlignment="1">
      <alignment horizontal="center"/>
      <protection/>
    </xf>
    <xf numFmtId="0" fontId="67" fillId="25" borderId="10" xfId="59" applyFont="1" applyFill="1" applyBorder="1" applyAlignment="1">
      <alignment horizontal="center" vertical="center" wrapText="1"/>
      <protection/>
    </xf>
    <xf numFmtId="0" fontId="67" fillId="25" borderId="10" xfId="59" applyFont="1" applyFill="1" applyBorder="1" applyAlignment="1">
      <alignment horizontal="center" vertical="center"/>
      <protection/>
    </xf>
    <xf numFmtId="0" fontId="59" fillId="0" borderId="0" xfId="59" applyFont="1" applyAlignment="1">
      <alignment horizontal="center" vertical="center"/>
      <protection/>
    </xf>
    <xf numFmtId="0" fontId="64" fillId="0" borderId="0" xfId="59" applyFont="1" applyAlignment="1">
      <alignment horizontal="center" vertical="center"/>
      <protection/>
    </xf>
    <xf numFmtId="0" fontId="67" fillId="0" borderId="10" xfId="59" applyFont="1" applyBorder="1" applyAlignment="1">
      <alignment horizontal="center" vertical="center" wrapText="1"/>
      <protection/>
    </xf>
    <xf numFmtId="0" fontId="67" fillId="7" borderId="10" xfId="59" applyFont="1" applyFill="1" applyBorder="1" applyAlignment="1">
      <alignment horizontal="center" vertical="center" wrapText="1"/>
      <protection/>
    </xf>
    <xf numFmtId="0" fontId="7" fillId="0" borderId="0" xfId="59" applyFont="1" applyAlignment="1">
      <alignment horizontal="center"/>
      <protection/>
    </xf>
    <xf numFmtId="0" fontId="11" fillId="0" borderId="0" xfId="59" applyFont="1" applyAlignment="1">
      <alignment horizontal="center" vertical="center"/>
      <protection/>
    </xf>
    <xf numFmtId="0" fontId="66" fillId="0" borderId="15" xfId="59" applyFont="1" applyBorder="1" applyAlignment="1">
      <alignment horizontal="center" vertical="center" wrapText="1"/>
      <protection/>
    </xf>
    <xf numFmtId="0" fontId="66" fillId="0" borderId="21" xfId="59" applyFont="1" applyBorder="1" applyAlignment="1">
      <alignment horizontal="center" vertical="center" wrapText="1"/>
      <protection/>
    </xf>
    <xf numFmtId="0" fontId="66" fillId="0" borderId="20" xfId="59" applyFont="1" applyBorder="1" applyAlignment="1">
      <alignment horizontal="center" vertical="center" wrapText="1"/>
      <protection/>
    </xf>
    <xf numFmtId="0" fontId="67" fillId="4" borderId="12" xfId="59" applyFont="1" applyFill="1" applyBorder="1" applyAlignment="1">
      <alignment horizontal="center" vertical="center" wrapText="1"/>
      <protection/>
    </xf>
    <xf numFmtId="0" fontId="67" fillId="4" borderId="14" xfId="59" applyFont="1" applyFill="1" applyBorder="1" applyAlignment="1">
      <alignment horizontal="center" vertical="center" wrapText="1"/>
      <protection/>
    </xf>
    <xf numFmtId="0" fontId="67" fillId="26" borderId="10" xfId="59" applyFont="1" applyFill="1" applyBorder="1" applyAlignment="1">
      <alignment horizontal="center" vertical="center" wrapText="1"/>
      <protection/>
    </xf>
    <xf numFmtId="0" fontId="66" fillId="26" borderId="10" xfId="59" applyFont="1" applyFill="1" applyBorder="1" applyAlignment="1">
      <alignment horizontal="center" vertical="center" wrapText="1"/>
      <protection/>
    </xf>
    <xf numFmtId="0" fontId="66" fillId="4" borderId="12" xfId="59" applyFont="1" applyFill="1" applyBorder="1" applyAlignment="1">
      <alignment horizontal="center" vertical="center" wrapText="1"/>
      <protection/>
    </xf>
    <xf numFmtId="0" fontId="66" fillId="4" borderId="14" xfId="59" applyFont="1" applyFill="1" applyBorder="1" applyAlignment="1">
      <alignment horizontal="center" vertical="center" wrapText="1"/>
      <protection/>
    </xf>
    <xf numFmtId="0" fontId="36" fillId="0" borderId="0" xfId="59" applyFont="1" applyAlignment="1">
      <alignment horizontal="center" vertical="center" wrapText="1"/>
      <protection/>
    </xf>
    <xf numFmtId="0" fontId="66" fillId="25" borderId="10" xfId="59" applyFont="1" applyFill="1" applyBorder="1" applyAlignment="1">
      <alignment horizontal="center" vertical="center" wrapText="1"/>
      <protection/>
    </xf>
    <xf numFmtId="0" fontId="66" fillId="25" borderId="10" xfId="59" applyFont="1" applyFill="1" applyBorder="1" applyAlignment="1">
      <alignment horizontal="center" vertical="center"/>
      <protection/>
    </xf>
    <xf numFmtId="0" fontId="49" fillId="0" borderId="0" xfId="59" applyFont="1" applyAlignment="1">
      <alignment horizontal="right" vertical="center" wrapText="1"/>
      <protection/>
    </xf>
    <xf numFmtId="0" fontId="68" fillId="0" borderId="10" xfId="59" applyFont="1" applyBorder="1" applyAlignment="1">
      <alignment horizontal="center" vertical="center" wrapText="1"/>
      <protection/>
    </xf>
    <xf numFmtId="0" fontId="67" fillId="25" borderId="12" xfId="59" applyFont="1" applyFill="1" applyBorder="1" applyAlignment="1">
      <alignment horizontal="center" vertical="center" wrapText="1"/>
      <protection/>
    </xf>
    <xf numFmtId="0" fontId="67" fillId="25" borderId="19" xfId="59" applyFont="1" applyFill="1" applyBorder="1" applyAlignment="1">
      <alignment horizontal="center" vertical="center" wrapText="1"/>
      <protection/>
    </xf>
    <xf numFmtId="0" fontId="97" fillId="0" borderId="18" xfId="58" applyFont="1" applyFill="1" applyBorder="1" applyAlignment="1">
      <alignment horizontal="center"/>
      <protection/>
    </xf>
    <xf numFmtId="0" fontId="97" fillId="0" borderId="18" xfId="58" applyFont="1" applyFill="1" applyBorder="1" applyAlignment="1">
      <alignment horizontal="center"/>
      <protection/>
    </xf>
    <xf numFmtId="0" fontId="97" fillId="0" borderId="0" xfId="58" applyFont="1" applyFill="1" applyBorder="1" applyAlignment="1">
      <alignment horizontal="center"/>
      <protection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_APD-II" xfId="59"/>
    <cellStyle name="Normal_Part-I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1"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25"/>
  <sheetViews>
    <sheetView view="pageBreakPreview" zoomScale="70" zoomScaleNormal="70" zoomScaleSheetLayoutView="70" zoomScalePageLayoutView="0" workbookViewId="0" topLeftCell="A1">
      <selection activeCell="G12" sqref="G12:G24"/>
    </sheetView>
  </sheetViews>
  <sheetFormatPr defaultColWidth="9.140625" defaultRowHeight="15"/>
  <cols>
    <col min="1" max="1" width="4.57421875" style="1" customWidth="1"/>
    <col min="2" max="2" width="20.421875" style="1" customWidth="1"/>
    <col min="3" max="3" width="10.140625" style="1" customWidth="1"/>
    <col min="4" max="4" width="9.140625" style="1" customWidth="1"/>
    <col min="5" max="5" width="9.8515625" style="1" customWidth="1"/>
    <col min="6" max="6" width="10.57421875" style="1" customWidth="1"/>
    <col min="7" max="9" width="11.00390625" style="1" customWidth="1"/>
    <col min="10" max="10" width="16.421875" style="1" bestFit="1" customWidth="1"/>
    <col min="11" max="11" width="17.421875" style="1" bestFit="1" customWidth="1"/>
    <col min="12" max="12" width="15.421875" style="1" bestFit="1" customWidth="1"/>
    <col min="13" max="13" width="13.00390625" style="1" bestFit="1" customWidth="1"/>
    <col min="14" max="14" width="14.421875" style="1" customWidth="1"/>
    <col min="15" max="15" width="7.57421875" style="1" customWidth="1"/>
    <col min="16" max="16" width="6.8515625" style="1" customWidth="1"/>
    <col min="17" max="17" width="7.7109375" style="1" customWidth="1"/>
    <col min="18" max="18" width="9.140625" style="1" customWidth="1"/>
    <col min="19" max="19" width="12.140625" style="1" bestFit="1" customWidth="1"/>
    <col min="20" max="20" width="14.00390625" style="1" customWidth="1"/>
    <col min="21" max="21" width="12.140625" style="1" bestFit="1" customWidth="1"/>
    <col min="22" max="22" width="11.8515625" style="1" bestFit="1" customWidth="1"/>
    <col min="23" max="16384" width="9.140625" style="1" customWidth="1"/>
  </cols>
  <sheetData>
    <row r="1" spans="1:21" s="8" customFormat="1" ht="16.5">
      <c r="A1" s="6"/>
      <c r="B1" s="7"/>
      <c r="C1" s="7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209"/>
      <c r="S1" s="209"/>
      <c r="T1" s="209"/>
      <c r="U1" s="6"/>
    </row>
    <row r="2" spans="1:22" s="8" customFormat="1" ht="31.5" customHeight="1">
      <c r="A2" s="210" t="s">
        <v>37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</row>
    <row r="3" spans="1:20" s="8" customFormat="1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  <c r="R3" s="9"/>
      <c r="S3" s="9"/>
      <c r="T3" s="9"/>
    </row>
    <row r="4" spans="1:22" s="8" customFormat="1" ht="17.25" customHeight="1">
      <c r="A4" s="211" t="s">
        <v>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</row>
    <row r="5" spans="1:20" s="8" customFormat="1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1"/>
    </row>
    <row r="6" spans="1:22" ht="18.75">
      <c r="A6" s="212" t="s">
        <v>116</v>
      </c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</row>
    <row r="7" spans="1:22" ht="16.5">
      <c r="A7" s="167"/>
      <c r="U7" s="214" t="s">
        <v>21</v>
      </c>
      <c r="V7" s="214"/>
    </row>
    <row r="8" spans="1:22" s="2" customFormat="1" ht="12.75">
      <c r="A8" s="213">
        <v>1</v>
      </c>
      <c r="B8" s="213">
        <v>2</v>
      </c>
      <c r="C8" s="3"/>
      <c r="D8" s="213">
        <v>3</v>
      </c>
      <c r="E8" s="213"/>
      <c r="F8" s="213"/>
      <c r="G8" s="213"/>
      <c r="H8" s="177"/>
      <c r="I8" s="177"/>
      <c r="J8" s="213">
        <v>4</v>
      </c>
      <c r="K8" s="213">
        <v>5</v>
      </c>
      <c r="L8" s="213">
        <v>6</v>
      </c>
      <c r="M8" s="213">
        <v>7</v>
      </c>
      <c r="N8" s="213">
        <v>8</v>
      </c>
      <c r="O8" s="215">
        <v>9</v>
      </c>
      <c r="P8" s="216"/>
      <c r="Q8" s="216"/>
      <c r="R8" s="216"/>
      <c r="S8" s="205"/>
      <c r="T8" s="213">
        <v>10</v>
      </c>
      <c r="U8" s="213">
        <v>11</v>
      </c>
      <c r="V8" s="213">
        <v>12</v>
      </c>
    </row>
    <row r="9" spans="1:22" s="2" customFormat="1" ht="12.75">
      <c r="A9" s="213"/>
      <c r="B9" s="213"/>
      <c r="C9" s="3"/>
      <c r="D9" s="3" t="s">
        <v>16</v>
      </c>
      <c r="E9" s="3" t="s">
        <v>17</v>
      </c>
      <c r="F9" s="3" t="s">
        <v>18</v>
      </c>
      <c r="G9" s="3" t="s">
        <v>19</v>
      </c>
      <c r="H9" s="177"/>
      <c r="I9" s="177"/>
      <c r="J9" s="213"/>
      <c r="K9" s="213">
        <v>5</v>
      </c>
      <c r="L9" s="213">
        <v>6</v>
      </c>
      <c r="M9" s="213">
        <v>7</v>
      </c>
      <c r="N9" s="213">
        <v>8</v>
      </c>
      <c r="O9" s="3" t="s">
        <v>16</v>
      </c>
      <c r="P9" s="3" t="s">
        <v>17</v>
      </c>
      <c r="Q9" s="3" t="s">
        <v>18</v>
      </c>
      <c r="R9" s="3" t="s">
        <v>19</v>
      </c>
      <c r="S9" s="3" t="s">
        <v>20</v>
      </c>
      <c r="T9" s="213"/>
      <c r="U9" s="213"/>
      <c r="V9" s="213"/>
    </row>
    <row r="10" spans="1:22" s="2" customFormat="1" ht="57" customHeight="1">
      <c r="A10" s="213" t="s">
        <v>0</v>
      </c>
      <c r="B10" s="213" t="s">
        <v>22</v>
      </c>
      <c r="C10" s="207" t="s">
        <v>123</v>
      </c>
      <c r="D10" s="213" t="s">
        <v>1</v>
      </c>
      <c r="E10" s="213"/>
      <c r="F10" s="213"/>
      <c r="G10" s="213"/>
      <c r="H10" s="206" t="s">
        <v>122</v>
      </c>
      <c r="I10" s="206" t="s">
        <v>115</v>
      </c>
      <c r="J10" s="213" t="s">
        <v>6</v>
      </c>
      <c r="K10" s="213" t="s">
        <v>7</v>
      </c>
      <c r="L10" s="213" t="s">
        <v>8</v>
      </c>
      <c r="M10" s="213" t="s">
        <v>9</v>
      </c>
      <c r="N10" s="213" t="s">
        <v>10</v>
      </c>
      <c r="O10" s="213" t="s">
        <v>11</v>
      </c>
      <c r="P10" s="213"/>
      <c r="Q10" s="213"/>
      <c r="R10" s="213"/>
      <c r="S10" s="213"/>
      <c r="T10" s="213" t="s">
        <v>13</v>
      </c>
      <c r="U10" s="213" t="s">
        <v>14</v>
      </c>
      <c r="V10" s="213" t="s">
        <v>15</v>
      </c>
    </row>
    <row r="11" spans="1:22" s="2" customFormat="1" ht="34.5" customHeight="1">
      <c r="A11" s="213"/>
      <c r="B11" s="213"/>
      <c r="C11" s="208"/>
      <c r="D11" s="3" t="s">
        <v>2</v>
      </c>
      <c r="E11" s="3" t="s">
        <v>3</v>
      </c>
      <c r="F11" s="3" t="s">
        <v>4</v>
      </c>
      <c r="G11" s="3" t="s">
        <v>5</v>
      </c>
      <c r="H11" s="217"/>
      <c r="I11" s="217"/>
      <c r="J11" s="213"/>
      <c r="K11" s="213"/>
      <c r="L11" s="213"/>
      <c r="M11" s="213"/>
      <c r="N11" s="213"/>
      <c r="O11" s="3" t="s">
        <v>2</v>
      </c>
      <c r="P11" s="3" t="s">
        <v>3</v>
      </c>
      <c r="Q11" s="3" t="s">
        <v>4</v>
      </c>
      <c r="R11" s="3" t="s">
        <v>5</v>
      </c>
      <c r="S11" s="3" t="s">
        <v>12</v>
      </c>
      <c r="T11" s="213"/>
      <c r="U11" s="213"/>
      <c r="V11" s="213"/>
    </row>
    <row r="12" spans="1:22" s="170" customFormat="1" ht="17.25">
      <c r="A12" s="4">
        <v>1</v>
      </c>
      <c r="B12" s="5" t="s">
        <v>23</v>
      </c>
      <c r="C12" s="5"/>
      <c r="D12" s="168">
        <v>18931</v>
      </c>
      <c r="E12" s="168">
        <v>7531</v>
      </c>
      <c r="F12" s="168">
        <v>7107</v>
      </c>
      <c r="G12" s="169">
        <f>SUM(D12:F12)</f>
        <v>33569</v>
      </c>
      <c r="H12" s="169">
        <v>33502</v>
      </c>
      <c r="I12" s="169">
        <f>G12-H12</f>
        <v>67</v>
      </c>
      <c r="J12" s="203">
        <v>7849</v>
      </c>
      <c r="K12" s="168">
        <v>24199</v>
      </c>
      <c r="L12" s="203">
        <v>7849</v>
      </c>
      <c r="M12" s="168">
        <v>2466</v>
      </c>
      <c r="N12" s="168">
        <v>108564</v>
      </c>
      <c r="O12" s="168">
        <v>0.79354</v>
      </c>
      <c r="P12" s="168">
        <v>0.31792</v>
      </c>
      <c r="Q12" s="168">
        <v>0.30203</v>
      </c>
      <c r="R12" s="169">
        <f>SUM(O12:Q12)</f>
        <v>1.4134900000000001</v>
      </c>
      <c r="S12" s="168">
        <v>0.54673</v>
      </c>
      <c r="T12" s="168">
        <v>0</v>
      </c>
      <c r="U12" s="168">
        <v>1041</v>
      </c>
      <c r="V12" s="168">
        <v>7</v>
      </c>
    </row>
    <row r="13" spans="1:22" s="170" customFormat="1" ht="17.25">
      <c r="A13" s="4">
        <v>2</v>
      </c>
      <c r="B13" s="5" t="s">
        <v>24</v>
      </c>
      <c r="C13" s="5"/>
      <c r="D13" s="168">
        <v>19111</v>
      </c>
      <c r="E13" s="168">
        <v>7998</v>
      </c>
      <c r="F13" s="168">
        <v>11818</v>
      </c>
      <c r="G13" s="169">
        <f aca="true" t="shared" si="0" ref="G13:G24">SUM(D13:F13)</f>
        <v>38927</v>
      </c>
      <c r="H13" s="169">
        <v>40465</v>
      </c>
      <c r="I13" s="169">
        <f aca="true" t="shared" si="1" ref="I13:I24">G13-H13</f>
        <v>-1538</v>
      </c>
      <c r="J13" s="203">
        <v>13790</v>
      </c>
      <c r="K13" s="168">
        <v>54809</v>
      </c>
      <c r="L13" s="203">
        <v>13216</v>
      </c>
      <c r="M13" s="168">
        <v>2908</v>
      </c>
      <c r="N13" s="168">
        <v>97298</v>
      </c>
      <c r="O13" s="171">
        <v>0.29189588</v>
      </c>
      <c r="P13" s="171">
        <v>0.43784</v>
      </c>
      <c r="Q13" s="171">
        <v>0.24324</v>
      </c>
      <c r="R13" s="169">
        <f aca="true" t="shared" si="2" ref="R13:R24">SUM(O13:Q13)</f>
        <v>0.97297588</v>
      </c>
      <c r="S13" s="171">
        <v>0.29189</v>
      </c>
      <c r="T13" s="172">
        <v>0</v>
      </c>
      <c r="U13" s="172">
        <v>612</v>
      </c>
      <c r="V13" s="172">
        <v>109</v>
      </c>
    </row>
    <row r="14" spans="1:22" s="170" customFormat="1" ht="17.25">
      <c r="A14" s="4">
        <v>3</v>
      </c>
      <c r="B14" s="5" t="s">
        <v>25</v>
      </c>
      <c r="C14" s="5"/>
      <c r="D14" s="168">
        <v>39789</v>
      </c>
      <c r="E14" s="168">
        <v>16324</v>
      </c>
      <c r="F14" s="168">
        <v>19150</v>
      </c>
      <c r="G14" s="169">
        <f t="shared" si="0"/>
        <v>75263</v>
      </c>
      <c r="H14" s="169">
        <v>75263</v>
      </c>
      <c r="I14" s="169">
        <f t="shared" si="1"/>
        <v>0</v>
      </c>
      <c r="J14" s="203">
        <v>17298</v>
      </c>
      <c r="K14" s="168">
        <v>39477</v>
      </c>
      <c r="L14" s="203">
        <v>17298</v>
      </c>
      <c r="M14" s="168">
        <v>5646</v>
      </c>
      <c r="N14" s="168">
        <v>581678</v>
      </c>
      <c r="O14" s="171">
        <v>0.93874</v>
      </c>
      <c r="P14" s="171">
        <v>0.47349</v>
      </c>
      <c r="Q14" s="171">
        <v>0.64104</v>
      </c>
      <c r="R14" s="169">
        <f t="shared" si="2"/>
        <v>2.0532700000000004</v>
      </c>
      <c r="S14" s="171">
        <v>0.41332</v>
      </c>
      <c r="T14" s="172">
        <v>0</v>
      </c>
      <c r="U14" s="172">
        <v>340</v>
      </c>
      <c r="V14" s="172">
        <v>31</v>
      </c>
    </row>
    <row r="15" spans="1:22" s="170" customFormat="1" ht="17.25">
      <c r="A15" s="4">
        <v>4</v>
      </c>
      <c r="B15" s="5" t="s">
        <v>26</v>
      </c>
      <c r="C15" s="5"/>
      <c r="D15" s="168">
        <v>20275</v>
      </c>
      <c r="E15" s="168">
        <v>8421</v>
      </c>
      <c r="F15" s="168">
        <v>13499</v>
      </c>
      <c r="G15" s="169">
        <f t="shared" si="0"/>
        <v>42195</v>
      </c>
      <c r="H15" s="169">
        <v>42195</v>
      </c>
      <c r="I15" s="169">
        <f t="shared" si="1"/>
        <v>0</v>
      </c>
      <c r="J15" s="203">
        <v>11231</v>
      </c>
      <c r="K15" s="168">
        <v>14886</v>
      </c>
      <c r="L15" s="203">
        <v>11231</v>
      </c>
      <c r="M15" s="168">
        <v>2584</v>
      </c>
      <c r="N15" s="168">
        <v>94048</v>
      </c>
      <c r="O15" s="156">
        <v>0.36996</v>
      </c>
      <c r="P15" s="156">
        <v>0.18286</v>
      </c>
      <c r="Q15" s="156">
        <v>0.25673</v>
      </c>
      <c r="R15" s="169">
        <f t="shared" si="2"/>
        <v>0.80955</v>
      </c>
      <c r="S15" s="157">
        <v>0.26209</v>
      </c>
      <c r="T15" s="172">
        <v>0</v>
      </c>
      <c r="U15" s="172">
        <v>684</v>
      </c>
      <c r="V15" s="172">
        <v>2</v>
      </c>
    </row>
    <row r="16" spans="1:22" s="170" customFormat="1" ht="17.25">
      <c r="A16" s="4">
        <v>5</v>
      </c>
      <c r="B16" s="5" t="s">
        <v>27</v>
      </c>
      <c r="C16" s="5"/>
      <c r="D16" s="168">
        <v>6849</v>
      </c>
      <c r="E16" s="168">
        <v>28316</v>
      </c>
      <c r="F16" s="168">
        <v>13673</v>
      </c>
      <c r="G16" s="169">
        <f t="shared" si="0"/>
        <v>48838</v>
      </c>
      <c r="H16" s="169">
        <v>48777</v>
      </c>
      <c r="I16" s="169">
        <f t="shared" si="1"/>
        <v>61</v>
      </c>
      <c r="J16" s="203">
        <v>12451</v>
      </c>
      <c r="K16" s="168">
        <v>7471</v>
      </c>
      <c r="L16" s="203">
        <v>12451</v>
      </c>
      <c r="M16" s="168">
        <v>6549</v>
      </c>
      <c r="N16" s="168">
        <v>104592</v>
      </c>
      <c r="O16" s="171">
        <v>0.33396</v>
      </c>
      <c r="P16" s="171">
        <v>1.0944</v>
      </c>
      <c r="Q16" s="171">
        <v>0.56184</v>
      </c>
      <c r="R16" s="169">
        <f t="shared" si="2"/>
        <v>1.9902000000000002</v>
      </c>
      <c r="S16" s="171">
        <v>0.46546</v>
      </c>
      <c r="T16" s="172">
        <v>0</v>
      </c>
      <c r="U16" s="172">
        <v>2707</v>
      </c>
      <c r="V16" s="172">
        <v>491</v>
      </c>
    </row>
    <row r="17" spans="1:22" s="170" customFormat="1" ht="16.5" customHeight="1">
      <c r="A17" s="4">
        <v>6</v>
      </c>
      <c r="B17" s="5" t="s">
        <v>28</v>
      </c>
      <c r="C17" s="5"/>
      <c r="D17" s="168">
        <v>14038</v>
      </c>
      <c r="E17" s="168">
        <v>12951</v>
      </c>
      <c r="F17" s="168">
        <v>8441</v>
      </c>
      <c r="G17" s="169">
        <f t="shared" si="0"/>
        <v>35430</v>
      </c>
      <c r="H17" s="169">
        <v>34544</v>
      </c>
      <c r="I17" s="169">
        <f t="shared" si="1"/>
        <v>886</v>
      </c>
      <c r="J17" s="203">
        <v>21105</v>
      </c>
      <c r="K17" s="168">
        <v>96684</v>
      </c>
      <c r="L17" s="203">
        <v>20517</v>
      </c>
      <c r="M17" s="168">
        <v>12057</v>
      </c>
      <c r="N17" s="168">
        <v>745248</v>
      </c>
      <c r="O17" s="171">
        <v>1.64779</v>
      </c>
      <c r="P17" s="171">
        <v>0.68584</v>
      </c>
      <c r="Q17" s="171">
        <v>0.76666</v>
      </c>
      <c r="R17" s="169">
        <f t="shared" si="2"/>
        <v>3.10029</v>
      </c>
      <c r="S17" s="171">
        <v>0.89781</v>
      </c>
      <c r="T17" s="172">
        <v>0</v>
      </c>
      <c r="U17" s="172">
        <v>6651</v>
      </c>
      <c r="V17" s="172">
        <v>1350</v>
      </c>
    </row>
    <row r="18" spans="1:22" s="170" customFormat="1" ht="17.25">
      <c r="A18" s="4">
        <v>7</v>
      </c>
      <c r="B18" s="5" t="s">
        <v>29</v>
      </c>
      <c r="C18" s="5"/>
      <c r="D18" s="168">
        <v>6940</v>
      </c>
      <c r="E18" s="168">
        <v>14469</v>
      </c>
      <c r="F18" s="168">
        <v>12836</v>
      </c>
      <c r="G18" s="169">
        <f t="shared" si="0"/>
        <v>34245</v>
      </c>
      <c r="H18" s="169">
        <v>34186</v>
      </c>
      <c r="I18" s="169">
        <f t="shared" si="1"/>
        <v>59</v>
      </c>
      <c r="J18" s="203">
        <v>9644</v>
      </c>
      <c r="K18" s="168">
        <v>13344</v>
      </c>
      <c r="L18" s="203">
        <v>8980</v>
      </c>
      <c r="M18" s="168">
        <v>2398</v>
      </c>
      <c r="N18" s="168">
        <v>243393</v>
      </c>
      <c r="O18" s="171">
        <v>0.16394</v>
      </c>
      <c r="P18" s="171">
        <v>0.54184</v>
      </c>
      <c r="Q18" s="171">
        <v>0.30226</v>
      </c>
      <c r="R18" s="169">
        <f t="shared" si="2"/>
        <v>1.0080399999999998</v>
      </c>
      <c r="S18" s="171">
        <v>0.37143</v>
      </c>
      <c r="T18" s="172">
        <v>0</v>
      </c>
      <c r="U18" s="172">
        <v>257</v>
      </c>
      <c r="V18" s="172">
        <v>21</v>
      </c>
    </row>
    <row r="19" spans="1:22" s="170" customFormat="1" ht="17.25">
      <c r="A19" s="4">
        <v>8</v>
      </c>
      <c r="B19" s="5" t="s">
        <v>30</v>
      </c>
      <c r="C19" s="5"/>
      <c r="D19" s="168">
        <v>16439</v>
      </c>
      <c r="E19" s="168">
        <v>17724</v>
      </c>
      <c r="F19" s="168">
        <v>17235</v>
      </c>
      <c r="G19" s="169">
        <f t="shared" si="0"/>
        <v>51398</v>
      </c>
      <c r="H19" s="169">
        <v>51300</v>
      </c>
      <c r="I19" s="169">
        <f t="shared" si="1"/>
        <v>98</v>
      </c>
      <c r="J19" s="203">
        <v>13784</v>
      </c>
      <c r="K19" s="168">
        <v>25700</v>
      </c>
      <c r="L19" s="203">
        <v>13784</v>
      </c>
      <c r="M19" s="168">
        <v>4023</v>
      </c>
      <c r="N19" s="168">
        <v>126620</v>
      </c>
      <c r="O19" s="171">
        <v>0.6473</v>
      </c>
      <c r="P19" s="171">
        <v>0.73594</v>
      </c>
      <c r="Q19" s="171">
        <v>0.74321</v>
      </c>
      <c r="R19" s="169">
        <f t="shared" si="2"/>
        <v>2.12645</v>
      </c>
      <c r="S19" s="171">
        <v>0.69443</v>
      </c>
      <c r="T19" s="172">
        <v>0</v>
      </c>
      <c r="U19" s="172">
        <v>644</v>
      </c>
      <c r="V19" s="172">
        <v>41</v>
      </c>
    </row>
    <row r="20" spans="1:22" s="170" customFormat="1" ht="17.25">
      <c r="A20" s="4">
        <v>9</v>
      </c>
      <c r="B20" s="5" t="s">
        <v>31</v>
      </c>
      <c r="C20" s="5"/>
      <c r="D20" s="168">
        <v>5250</v>
      </c>
      <c r="E20" s="168">
        <v>10500</v>
      </c>
      <c r="F20" s="168">
        <v>5542</v>
      </c>
      <c r="G20" s="169">
        <f t="shared" si="0"/>
        <v>21292</v>
      </c>
      <c r="H20" s="169">
        <v>21292</v>
      </c>
      <c r="I20" s="169">
        <f t="shared" si="1"/>
        <v>0</v>
      </c>
      <c r="J20" s="203">
        <v>5468</v>
      </c>
      <c r="K20" s="168">
        <v>1230</v>
      </c>
      <c r="L20" s="203">
        <v>5468</v>
      </c>
      <c r="M20" s="168">
        <v>2711</v>
      </c>
      <c r="N20" s="168">
        <v>92168</v>
      </c>
      <c r="O20" s="171">
        <v>0.14893</v>
      </c>
      <c r="P20" s="171">
        <v>0.38932680000000003</v>
      </c>
      <c r="Q20" s="171">
        <v>0.20196</v>
      </c>
      <c r="R20" s="169">
        <f t="shared" si="2"/>
        <v>0.7402168000000001</v>
      </c>
      <c r="S20" s="171">
        <v>0.33502</v>
      </c>
      <c r="T20" s="172">
        <v>0</v>
      </c>
      <c r="U20" s="172">
        <v>135</v>
      </c>
      <c r="V20" s="172">
        <v>25</v>
      </c>
    </row>
    <row r="21" spans="1:22" s="170" customFormat="1" ht="17.25">
      <c r="A21" s="4">
        <v>10</v>
      </c>
      <c r="B21" s="5" t="s">
        <v>32</v>
      </c>
      <c r="C21" s="5"/>
      <c r="D21" s="168">
        <v>45760</v>
      </c>
      <c r="E21" s="168">
        <v>984</v>
      </c>
      <c r="F21" s="168">
        <v>13633</v>
      </c>
      <c r="G21" s="169">
        <f t="shared" si="0"/>
        <v>60377</v>
      </c>
      <c r="H21" s="169">
        <v>60376</v>
      </c>
      <c r="I21" s="169">
        <f t="shared" si="1"/>
        <v>1</v>
      </c>
      <c r="J21" s="203">
        <v>14030</v>
      </c>
      <c r="K21" s="168">
        <v>25659</v>
      </c>
      <c r="L21" s="203">
        <v>13642</v>
      </c>
      <c r="M21" s="168">
        <v>6096</v>
      </c>
      <c r="N21" s="168">
        <v>359283</v>
      </c>
      <c r="O21" s="171">
        <v>0.8100299999999999</v>
      </c>
      <c r="P21" s="171">
        <v>0.01965</v>
      </c>
      <c r="Q21" s="171">
        <v>0.21670999999999999</v>
      </c>
      <c r="R21" s="169">
        <f t="shared" si="2"/>
        <v>1.04639</v>
      </c>
      <c r="S21" s="171">
        <v>0.26224</v>
      </c>
      <c r="T21" s="172">
        <v>0</v>
      </c>
      <c r="U21" s="172">
        <v>1967</v>
      </c>
      <c r="V21" s="172">
        <v>66</v>
      </c>
    </row>
    <row r="22" spans="1:22" s="170" customFormat="1" ht="17.25">
      <c r="A22" s="4">
        <v>11</v>
      </c>
      <c r="B22" s="5" t="s">
        <v>33</v>
      </c>
      <c r="C22" s="5"/>
      <c r="D22" s="168">
        <v>3591</v>
      </c>
      <c r="E22" s="168">
        <v>13155</v>
      </c>
      <c r="F22" s="168">
        <v>5937</v>
      </c>
      <c r="G22" s="169">
        <f t="shared" si="0"/>
        <v>22683</v>
      </c>
      <c r="H22" s="169">
        <v>22683</v>
      </c>
      <c r="I22" s="169">
        <f t="shared" si="1"/>
        <v>0</v>
      </c>
      <c r="J22" s="203">
        <v>11450</v>
      </c>
      <c r="K22" s="168">
        <v>0</v>
      </c>
      <c r="L22" s="203">
        <v>11450</v>
      </c>
      <c r="M22" s="168">
        <v>1528</v>
      </c>
      <c r="N22" s="168">
        <v>0</v>
      </c>
      <c r="O22" s="171">
        <v>0.22932</v>
      </c>
      <c r="P22" s="171">
        <v>0.63944</v>
      </c>
      <c r="Q22" s="171">
        <v>0.35924</v>
      </c>
      <c r="R22" s="169">
        <f t="shared" si="2"/>
        <v>1.228</v>
      </c>
      <c r="S22" s="171">
        <v>0.37948</v>
      </c>
      <c r="T22" s="172">
        <v>0</v>
      </c>
      <c r="U22" s="172">
        <v>720</v>
      </c>
      <c r="V22" s="172">
        <v>107</v>
      </c>
    </row>
    <row r="23" spans="1:22" s="170" customFormat="1" ht="17.25">
      <c r="A23" s="4">
        <v>12</v>
      </c>
      <c r="B23" s="5" t="s">
        <v>34</v>
      </c>
      <c r="C23" s="5"/>
      <c r="D23" s="168">
        <v>25899</v>
      </c>
      <c r="E23" s="168">
        <v>2348</v>
      </c>
      <c r="F23" s="168">
        <v>15279</v>
      </c>
      <c r="G23" s="169">
        <f t="shared" si="0"/>
        <v>43526</v>
      </c>
      <c r="H23" s="169">
        <v>40114</v>
      </c>
      <c r="I23" s="169">
        <f t="shared" si="1"/>
        <v>3412</v>
      </c>
      <c r="J23" s="203">
        <v>4016</v>
      </c>
      <c r="K23" s="168">
        <v>14693</v>
      </c>
      <c r="L23" s="203">
        <v>3996</v>
      </c>
      <c r="M23" s="168">
        <v>536</v>
      </c>
      <c r="N23" s="168">
        <v>187094</v>
      </c>
      <c r="O23" s="171">
        <v>0.25018</v>
      </c>
      <c r="P23" s="171">
        <v>0.00549</v>
      </c>
      <c r="Q23" s="171">
        <v>0.06996</v>
      </c>
      <c r="R23" s="169">
        <f t="shared" si="2"/>
        <v>0.32563</v>
      </c>
      <c r="S23" s="171">
        <v>0.1689</v>
      </c>
      <c r="T23" s="172">
        <v>0</v>
      </c>
      <c r="U23" s="172">
        <v>273</v>
      </c>
      <c r="V23" s="172">
        <v>0</v>
      </c>
    </row>
    <row r="24" spans="1:22" s="170" customFormat="1" ht="17.25">
      <c r="A24" s="4">
        <v>13</v>
      </c>
      <c r="B24" s="5" t="s">
        <v>35</v>
      </c>
      <c r="C24" s="5"/>
      <c r="D24" s="168">
        <v>37365</v>
      </c>
      <c r="E24" s="168">
        <v>4105</v>
      </c>
      <c r="F24" s="168">
        <v>13404</v>
      </c>
      <c r="G24" s="169">
        <f t="shared" si="0"/>
        <v>54874</v>
      </c>
      <c r="H24" s="169">
        <v>54816</v>
      </c>
      <c r="I24" s="169">
        <f t="shared" si="1"/>
        <v>58</v>
      </c>
      <c r="J24" s="203">
        <v>5212</v>
      </c>
      <c r="K24" s="168">
        <v>78343</v>
      </c>
      <c r="L24" s="203">
        <v>5047</v>
      </c>
      <c r="M24" s="168">
        <v>2106</v>
      </c>
      <c r="N24" s="168">
        <v>78343</v>
      </c>
      <c r="O24" s="171">
        <v>0.37115</v>
      </c>
      <c r="P24" s="171">
        <v>0.09047</v>
      </c>
      <c r="Q24" s="171">
        <v>0.08595</v>
      </c>
      <c r="R24" s="169">
        <f t="shared" si="2"/>
        <v>0.54757</v>
      </c>
      <c r="S24" s="171">
        <v>0.12684</v>
      </c>
      <c r="T24" s="172">
        <v>0</v>
      </c>
      <c r="U24" s="172">
        <v>354</v>
      </c>
      <c r="V24" s="172">
        <v>18</v>
      </c>
    </row>
    <row r="25" spans="1:22" s="176" customFormat="1" ht="17.25">
      <c r="A25" s="173"/>
      <c r="B25" s="173" t="s">
        <v>36</v>
      </c>
      <c r="C25" s="173"/>
      <c r="D25" s="173">
        <f aca="true" t="shared" si="3" ref="D25:V25">SUM(D12:D24)</f>
        <v>260237</v>
      </c>
      <c r="E25" s="173">
        <f t="shared" si="3"/>
        <v>144826</v>
      </c>
      <c r="F25" s="173">
        <f t="shared" si="3"/>
        <v>157554</v>
      </c>
      <c r="G25" s="173">
        <f t="shared" si="3"/>
        <v>562617</v>
      </c>
      <c r="H25" s="173">
        <f>SUM(H12:H24)</f>
        <v>559513</v>
      </c>
      <c r="I25" s="173">
        <f>SUM(I12:I24)</f>
        <v>3104</v>
      </c>
      <c r="J25" s="173">
        <f t="shared" si="3"/>
        <v>147328</v>
      </c>
      <c r="K25" s="173">
        <f t="shared" si="3"/>
        <v>396495</v>
      </c>
      <c r="L25" s="173">
        <f t="shared" si="3"/>
        <v>144929</v>
      </c>
      <c r="M25" s="173">
        <f t="shared" si="3"/>
        <v>51608</v>
      </c>
      <c r="N25" s="173">
        <f t="shared" si="3"/>
        <v>2818329</v>
      </c>
      <c r="O25" s="174">
        <f t="shared" si="3"/>
        <v>6.996735880000001</v>
      </c>
      <c r="P25" s="174">
        <f t="shared" si="3"/>
        <v>5.614506800000001</v>
      </c>
      <c r="Q25" s="174">
        <f t="shared" si="3"/>
        <v>4.7508300000000006</v>
      </c>
      <c r="R25" s="174">
        <f t="shared" si="3"/>
        <v>17.362072680000004</v>
      </c>
      <c r="S25" s="174">
        <f t="shared" si="3"/>
        <v>5.21564</v>
      </c>
      <c r="T25" s="175">
        <f t="shared" si="3"/>
        <v>0</v>
      </c>
      <c r="U25" s="175">
        <f t="shared" si="3"/>
        <v>16385</v>
      </c>
      <c r="V25" s="175">
        <f t="shared" si="3"/>
        <v>2268</v>
      </c>
    </row>
  </sheetData>
  <sheetProtection/>
  <mergeCells count="32">
    <mergeCell ref="L10:L11"/>
    <mergeCell ref="H10:H11"/>
    <mergeCell ref="I10:I11"/>
    <mergeCell ref="V10:V11"/>
    <mergeCell ref="O10:S10"/>
    <mergeCell ref="N10:N11"/>
    <mergeCell ref="T10:T11"/>
    <mergeCell ref="U10:U11"/>
    <mergeCell ref="M10:M11"/>
    <mergeCell ref="A10:A11"/>
    <mergeCell ref="B10:B11"/>
    <mergeCell ref="A8:A9"/>
    <mergeCell ref="B8:B9"/>
    <mergeCell ref="J8:J9"/>
    <mergeCell ref="K8:K9"/>
    <mergeCell ref="L8:L9"/>
    <mergeCell ref="M8:M9"/>
    <mergeCell ref="K10:K11"/>
    <mergeCell ref="U8:U9"/>
    <mergeCell ref="V8:V9"/>
    <mergeCell ref="O8:S8"/>
    <mergeCell ref="N8:N9"/>
    <mergeCell ref="C10:C11"/>
    <mergeCell ref="R1:T1"/>
    <mergeCell ref="A2:V2"/>
    <mergeCell ref="A4:V4"/>
    <mergeCell ref="A6:V6"/>
    <mergeCell ref="D10:G10"/>
    <mergeCell ref="J10:J11"/>
    <mergeCell ref="U7:V7"/>
    <mergeCell ref="D8:G8"/>
    <mergeCell ref="T8:T9"/>
  </mergeCells>
  <printOptions/>
  <pageMargins left="0.5" right="0.5" top="0.5" bottom="0.5" header="0.3" footer="0.3"/>
  <pageSetup horizontalDpi="600" verticalDpi="600" orientation="landscape" paperSize="9" scale="5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7"/>
  <sheetViews>
    <sheetView tabSelected="1" view="pageBreakPreview" zoomScale="55" zoomScaleNormal="70" zoomScaleSheetLayoutView="55" zoomScalePageLayoutView="0" workbookViewId="0" topLeftCell="A1">
      <pane xSplit="3" ySplit="12" topLeftCell="D15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D24" sqref="D24"/>
    </sheetView>
  </sheetViews>
  <sheetFormatPr defaultColWidth="9.140625" defaultRowHeight="15"/>
  <cols>
    <col min="1" max="1" width="4.57421875" style="8" customWidth="1"/>
    <col min="2" max="2" width="19.421875" style="7" customWidth="1"/>
    <col min="3" max="3" width="0.42578125" style="8" hidden="1" customWidth="1"/>
    <col min="4" max="4" width="12.421875" style="8" customWidth="1"/>
    <col min="5" max="5" width="11.421875" style="61" customWidth="1"/>
    <col min="6" max="6" width="11.00390625" style="8" customWidth="1"/>
    <col min="7" max="7" width="10.8515625" style="8" customWidth="1"/>
    <col min="8" max="8" width="9.8515625" style="8" customWidth="1"/>
    <col min="9" max="10" width="11.7109375" style="8" customWidth="1"/>
    <col min="11" max="11" width="16.57421875" style="8" customWidth="1"/>
    <col min="12" max="12" width="13.00390625" style="8" customWidth="1"/>
    <col min="13" max="13" width="13.28125" style="8" customWidth="1"/>
    <col min="14" max="14" width="12.7109375" style="8" customWidth="1"/>
    <col min="15" max="16" width="13.8515625" style="8" customWidth="1"/>
    <col min="17" max="17" width="13.7109375" style="8" customWidth="1"/>
    <col min="18" max="18" width="0.13671875" style="8" hidden="1" customWidth="1"/>
    <col min="19" max="19" width="9.140625" style="8" customWidth="1"/>
    <col min="20" max="20" width="12.140625" style="8" bestFit="1" customWidth="1"/>
    <col min="21" max="21" width="9.7109375" style="8" bestFit="1" customWidth="1"/>
    <col min="22" max="16384" width="9.140625" style="8" customWidth="1"/>
  </cols>
  <sheetData>
    <row r="1" spans="1:18" ht="16.5">
      <c r="A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209" t="s">
        <v>62</v>
      </c>
      <c r="P1" s="209"/>
      <c r="Q1" s="209"/>
      <c r="R1" s="6"/>
    </row>
    <row r="2" spans="1:17" ht="31.5" customHeight="1">
      <c r="A2" s="227" t="s">
        <v>37</v>
      </c>
      <c r="B2" s="227"/>
      <c r="C2" s="227"/>
      <c r="D2" s="227"/>
      <c r="E2" s="227"/>
      <c r="F2" s="227"/>
      <c r="G2" s="227"/>
      <c r="H2" s="227"/>
      <c r="I2" s="227"/>
      <c r="J2" s="227"/>
      <c r="K2" s="227"/>
      <c r="L2" s="227"/>
      <c r="M2" s="227"/>
      <c r="N2" s="227"/>
      <c r="O2" s="227"/>
      <c r="P2" s="227"/>
      <c r="Q2" s="227"/>
    </row>
    <row r="3" spans="1:17" ht="15" customHeight="1">
      <c r="A3" s="9"/>
      <c r="B3" s="9"/>
      <c r="C3" s="9"/>
      <c r="D3" s="9"/>
      <c r="E3" s="9"/>
      <c r="F3" s="9"/>
      <c r="G3" s="9"/>
      <c r="H3" s="9"/>
      <c r="I3" s="9"/>
      <c r="J3" s="9"/>
      <c r="K3" s="9"/>
      <c r="L3" s="9"/>
      <c r="M3" s="9"/>
      <c r="N3" s="9"/>
      <c r="O3" s="9"/>
      <c r="P3" s="9"/>
      <c r="Q3" s="9"/>
    </row>
    <row r="4" spans="1:17" ht="17.25" customHeight="1">
      <c r="A4" s="211" t="s">
        <v>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</row>
    <row r="5" spans="1:17" ht="13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1"/>
    </row>
    <row r="6" spans="1:17" ht="20.25" customHeight="1">
      <c r="A6" s="228" t="s">
        <v>117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  <c r="M6" s="228"/>
      <c r="N6" s="228"/>
      <c r="O6" s="228"/>
      <c r="P6" s="228"/>
      <c r="Q6" s="228"/>
    </row>
    <row r="7" spans="1:17" ht="13.5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</row>
    <row r="8" spans="1:18" s="13" customFormat="1" ht="15.75">
      <c r="A8" s="12" t="s">
        <v>39</v>
      </c>
      <c r="C8" s="14"/>
      <c r="D8" s="14"/>
      <c r="E8" s="15"/>
      <c r="F8" s="14"/>
      <c r="G8" s="14"/>
      <c r="H8" s="14"/>
      <c r="I8" s="14"/>
      <c r="J8" s="14"/>
      <c r="K8" s="14"/>
      <c r="L8" s="14"/>
      <c r="M8" s="16"/>
      <c r="N8" s="14"/>
      <c r="O8" s="14"/>
      <c r="P8" s="14"/>
      <c r="Q8" s="17" t="s">
        <v>40</v>
      </c>
      <c r="R8" s="14"/>
    </row>
    <row r="9" spans="1:18" s="19" customFormat="1" ht="61.5" customHeight="1">
      <c r="A9" s="218" t="s">
        <v>0</v>
      </c>
      <c r="B9" s="218" t="s">
        <v>41</v>
      </c>
      <c r="C9" s="18" t="s">
        <v>42</v>
      </c>
      <c r="D9" s="218" t="s">
        <v>43</v>
      </c>
      <c r="E9" s="223" t="s">
        <v>44</v>
      </c>
      <c r="F9" s="223"/>
      <c r="G9" s="223" t="s">
        <v>45</v>
      </c>
      <c r="H9" s="223"/>
      <c r="I9" s="218" t="s">
        <v>46</v>
      </c>
      <c r="J9" s="218" t="s">
        <v>47</v>
      </c>
      <c r="K9" s="218" t="s">
        <v>57</v>
      </c>
      <c r="L9" s="224" t="s">
        <v>48</v>
      </c>
      <c r="M9" s="224"/>
      <c r="N9" s="224"/>
      <c r="O9" s="224"/>
      <c r="P9" s="224"/>
      <c r="Q9" s="224"/>
      <c r="R9" s="224"/>
    </row>
    <row r="10" spans="1:18" s="19" customFormat="1" ht="69.75" customHeight="1">
      <c r="A10" s="219"/>
      <c r="B10" s="219"/>
      <c r="C10" s="18"/>
      <c r="D10" s="219"/>
      <c r="E10" s="221" t="s">
        <v>49</v>
      </c>
      <c r="F10" s="221" t="s">
        <v>50</v>
      </c>
      <c r="G10" s="221" t="s">
        <v>49</v>
      </c>
      <c r="H10" s="221" t="s">
        <v>50</v>
      </c>
      <c r="I10" s="219"/>
      <c r="J10" s="219"/>
      <c r="K10" s="219"/>
      <c r="L10" s="225" t="s">
        <v>51</v>
      </c>
      <c r="M10" s="225" t="s">
        <v>52</v>
      </c>
      <c r="N10" s="225" t="s">
        <v>53</v>
      </c>
      <c r="O10" s="231" t="s">
        <v>58</v>
      </c>
      <c r="P10" s="232"/>
      <c r="Q10" s="225" t="s">
        <v>61</v>
      </c>
      <c r="R10" s="20"/>
    </row>
    <row r="11" spans="1:18" s="19" customFormat="1" ht="30">
      <c r="A11" s="220"/>
      <c r="B11" s="220"/>
      <c r="C11" s="18"/>
      <c r="D11" s="220"/>
      <c r="E11" s="222"/>
      <c r="F11" s="222"/>
      <c r="G11" s="222"/>
      <c r="H11" s="222"/>
      <c r="I11" s="220"/>
      <c r="J11" s="220"/>
      <c r="K11" s="220"/>
      <c r="L11" s="226"/>
      <c r="M11" s="226"/>
      <c r="N11" s="226"/>
      <c r="O11" s="62" t="s">
        <v>59</v>
      </c>
      <c r="P11" s="62" t="s">
        <v>60</v>
      </c>
      <c r="Q11" s="226"/>
      <c r="R11" s="20"/>
    </row>
    <row r="12" spans="1:18" s="13" customFormat="1" ht="12.75">
      <c r="A12" s="21"/>
      <c r="B12" s="99">
        <v>1</v>
      </c>
      <c r="C12" s="158"/>
      <c r="D12" s="158">
        <v>2</v>
      </c>
      <c r="E12" s="159">
        <v>3</v>
      </c>
      <c r="F12" s="160">
        <v>4</v>
      </c>
      <c r="G12" s="159">
        <v>5</v>
      </c>
      <c r="H12" s="160">
        <v>6</v>
      </c>
      <c r="I12" s="99">
        <v>7</v>
      </c>
      <c r="J12" s="158">
        <v>8</v>
      </c>
      <c r="K12" s="99">
        <v>9</v>
      </c>
      <c r="L12" s="158">
        <v>10</v>
      </c>
      <c r="M12" s="99">
        <v>11</v>
      </c>
      <c r="N12" s="158">
        <v>12</v>
      </c>
      <c r="O12" s="99">
        <v>13</v>
      </c>
      <c r="P12" s="158">
        <v>14</v>
      </c>
      <c r="Q12" s="99">
        <v>15</v>
      </c>
      <c r="R12" s="22"/>
    </row>
    <row r="13" spans="1:18" s="29" customFormat="1" ht="15">
      <c r="A13" s="23">
        <v>1</v>
      </c>
      <c r="B13" s="24" t="s">
        <v>23</v>
      </c>
      <c r="C13" s="150">
        <v>2912</v>
      </c>
      <c r="D13" s="151">
        <v>100.29882069999998</v>
      </c>
      <c r="E13" s="25"/>
      <c r="F13" s="25"/>
      <c r="G13" s="26"/>
      <c r="H13" s="25"/>
      <c r="I13" s="27"/>
      <c r="J13" s="27">
        <f>SUM(D13:I13)</f>
        <v>100.29882069999998</v>
      </c>
      <c r="K13" s="27"/>
      <c r="L13" s="27">
        <v>106.7856</v>
      </c>
      <c r="M13" s="27">
        <v>3.96004</v>
      </c>
      <c r="N13" s="27">
        <v>40.80172</v>
      </c>
      <c r="O13" s="27">
        <v>0.3752</v>
      </c>
      <c r="P13" s="27">
        <v>0.91542</v>
      </c>
      <c r="Q13" s="27">
        <f>SUM(L13:P13)</f>
        <v>152.83798000000004</v>
      </c>
      <c r="R13" s="28"/>
    </row>
    <row r="14" spans="1:18" s="29" customFormat="1" ht="15">
      <c r="A14" s="30">
        <v>2</v>
      </c>
      <c r="B14" s="31" t="s">
        <v>24</v>
      </c>
      <c r="C14" s="32">
        <v>4447</v>
      </c>
      <c r="D14" s="33">
        <v>96.04364900000004</v>
      </c>
      <c r="E14" s="25"/>
      <c r="F14" s="25"/>
      <c r="G14" s="26"/>
      <c r="H14" s="25"/>
      <c r="I14" s="34"/>
      <c r="J14" s="27">
        <f aca="true" t="shared" si="0" ref="J14:J25">SUM(D14:I14)</f>
        <v>96.04364900000004</v>
      </c>
      <c r="K14" s="27">
        <v>41.10675</v>
      </c>
      <c r="L14" s="34">
        <v>77.99583</v>
      </c>
      <c r="M14" s="34">
        <v>2.46069</v>
      </c>
      <c r="N14" s="34">
        <v>34.06925</v>
      </c>
      <c r="O14" s="34">
        <v>0.99604</v>
      </c>
      <c r="P14" s="34">
        <v>0.56573</v>
      </c>
      <c r="Q14" s="27">
        <f aca="true" t="shared" si="1" ref="Q14:Q28">SUM(L14:P14)</f>
        <v>116.08753999999999</v>
      </c>
      <c r="R14" s="28"/>
    </row>
    <row r="15" spans="1:18" s="29" customFormat="1" ht="15">
      <c r="A15" s="23">
        <v>3</v>
      </c>
      <c r="B15" s="24" t="s">
        <v>25</v>
      </c>
      <c r="C15" s="150">
        <v>2895</v>
      </c>
      <c r="D15" s="151">
        <v>98.1287413</v>
      </c>
      <c r="E15" s="25"/>
      <c r="F15" s="25"/>
      <c r="G15" s="26"/>
      <c r="H15" s="25"/>
      <c r="I15" s="27"/>
      <c r="J15" s="27">
        <f t="shared" si="0"/>
        <v>98.1287413</v>
      </c>
      <c r="K15" s="27"/>
      <c r="L15" s="27">
        <v>161.04247</v>
      </c>
      <c r="M15" s="27">
        <v>4.98866</v>
      </c>
      <c r="N15" s="27">
        <v>174.30917</v>
      </c>
      <c r="O15" s="27">
        <v>0.65967</v>
      </c>
      <c r="P15" s="27">
        <v>5.29711</v>
      </c>
      <c r="Q15" s="27">
        <f t="shared" si="1"/>
        <v>346.29708</v>
      </c>
      <c r="R15" s="28"/>
    </row>
    <row r="16" spans="1:18" s="29" customFormat="1" ht="15">
      <c r="A16" s="23">
        <v>4</v>
      </c>
      <c r="B16" s="24" t="s">
        <v>26</v>
      </c>
      <c r="C16" s="150">
        <v>4593</v>
      </c>
      <c r="D16" s="151">
        <v>58.36443799999995</v>
      </c>
      <c r="E16" s="25"/>
      <c r="F16" s="25"/>
      <c r="G16" s="26"/>
      <c r="H16" s="25"/>
      <c r="I16" s="27"/>
      <c r="J16" s="27">
        <f t="shared" si="0"/>
        <v>58.36443799999995</v>
      </c>
      <c r="K16" s="27"/>
      <c r="L16" s="27">
        <v>57.5431</v>
      </c>
      <c r="M16" s="27">
        <v>2.52118</v>
      </c>
      <c r="N16" s="27">
        <v>32.5931</v>
      </c>
      <c r="O16" s="27">
        <v>0.75307</v>
      </c>
      <c r="P16" s="27">
        <v>0.72491</v>
      </c>
      <c r="Q16" s="27">
        <f t="shared" si="1"/>
        <v>94.13535999999999</v>
      </c>
      <c r="R16" s="28"/>
    </row>
    <row r="17" spans="1:18" s="29" customFormat="1" ht="15">
      <c r="A17" s="23">
        <v>5</v>
      </c>
      <c r="B17" s="24" t="s">
        <v>27</v>
      </c>
      <c r="C17" s="150">
        <v>2539</v>
      </c>
      <c r="D17" s="151">
        <v>129.32383589999998</v>
      </c>
      <c r="E17" s="25"/>
      <c r="F17" s="25"/>
      <c r="G17" s="26"/>
      <c r="H17" s="25"/>
      <c r="I17" s="27"/>
      <c r="J17" s="27">
        <f t="shared" si="0"/>
        <v>129.32383589999998</v>
      </c>
      <c r="K17" s="27"/>
      <c r="L17" s="27">
        <v>183.79993</v>
      </c>
      <c r="M17" s="27">
        <v>10.38512</v>
      </c>
      <c r="N17" s="27">
        <v>35.47929</v>
      </c>
      <c r="O17" s="27">
        <v>2.02758</v>
      </c>
      <c r="P17" s="27">
        <v>1.21213</v>
      </c>
      <c r="Q17" s="27">
        <f t="shared" si="1"/>
        <v>232.90404999999998</v>
      </c>
      <c r="R17" s="28"/>
    </row>
    <row r="18" spans="1:18" s="29" customFormat="1" ht="15">
      <c r="A18" s="23">
        <v>6</v>
      </c>
      <c r="B18" s="24" t="s">
        <v>28</v>
      </c>
      <c r="C18" s="150">
        <v>3620</v>
      </c>
      <c r="D18" s="151">
        <v>77.29460369999997</v>
      </c>
      <c r="E18" s="25"/>
      <c r="F18" s="25"/>
      <c r="G18" s="26"/>
      <c r="H18" s="25"/>
      <c r="I18" s="27"/>
      <c r="J18" s="27">
        <f t="shared" si="0"/>
        <v>77.29460369999997</v>
      </c>
      <c r="K18" s="27"/>
      <c r="L18" s="27">
        <v>232.3851</v>
      </c>
      <c r="M18" s="27">
        <v>8.717345</v>
      </c>
      <c r="N18" s="27">
        <v>53.701475</v>
      </c>
      <c r="O18" s="27">
        <v>1.42199</v>
      </c>
      <c r="P18" s="27">
        <v>1.771025</v>
      </c>
      <c r="Q18" s="27">
        <f t="shared" si="1"/>
        <v>297.996935</v>
      </c>
      <c r="R18" s="28"/>
    </row>
    <row r="19" spans="1:18" s="29" customFormat="1" ht="15">
      <c r="A19" s="23">
        <v>7</v>
      </c>
      <c r="B19" s="24" t="s">
        <v>29</v>
      </c>
      <c r="C19" s="150">
        <v>3872</v>
      </c>
      <c r="D19" s="151">
        <v>42.53467299999994</v>
      </c>
      <c r="E19" s="25"/>
      <c r="F19" s="25"/>
      <c r="G19" s="26"/>
      <c r="H19" s="25"/>
      <c r="I19" s="27"/>
      <c r="J19" s="27">
        <f t="shared" si="0"/>
        <v>42.53467299999994</v>
      </c>
      <c r="K19" s="27"/>
      <c r="L19" s="27">
        <v>79.76507</v>
      </c>
      <c r="M19" s="27">
        <v>2.62585</v>
      </c>
      <c r="N19" s="27">
        <v>49.266265</v>
      </c>
      <c r="O19" s="27">
        <v>0.75387</v>
      </c>
      <c r="P19" s="27">
        <v>5.55687</v>
      </c>
      <c r="Q19" s="27">
        <f t="shared" si="1"/>
        <v>137.967925</v>
      </c>
      <c r="R19" s="28"/>
    </row>
    <row r="20" spans="1:18" s="29" customFormat="1" ht="15">
      <c r="A20" s="23">
        <v>8</v>
      </c>
      <c r="B20" s="24" t="s">
        <v>30</v>
      </c>
      <c r="C20" s="150">
        <v>3006</v>
      </c>
      <c r="D20" s="151">
        <v>124.76435879999975</v>
      </c>
      <c r="E20" s="25"/>
      <c r="F20" s="25"/>
      <c r="G20" s="26"/>
      <c r="H20" s="25"/>
      <c r="I20" s="27"/>
      <c r="J20" s="27">
        <f t="shared" si="0"/>
        <v>124.76435879999975</v>
      </c>
      <c r="K20" s="27"/>
      <c r="L20" s="27">
        <v>167.08221</v>
      </c>
      <c r="M20" s="27">
        <v>6.60555</v>
      </c>
      <c r="N20" s="27">
        <v>29.79429</v>
      </c>
      <c r="O20" s="27">
        <v>0.93372</v>
      </c>
      <c r="P20" s="27">
        <v>2.95108</v>
      </c>
      <c r="Q20" s="27">
        <f t="shared" si="1"/>
        <v>207.36684999999997</v>
      </c>
      <c r="R20" s="28"/>
    </row>
    <row r="21" spans="1:18" s="29" customFormat="1" ht="15">
      <c r="A21" s="23">
        <v>9</v>
      </c>
      <c r="B21" s="24" t="s">
        <v>31</v>
      </c>
      <c r="C21" s="150"/>
      <c r="D21" s="151">
        <v>70.19322690000004</v>
      </c>
      <c r="E21" s="25"/>
      <c r="F21" s="25"/>
      <c r="G21" s="26"/>
      <c r="H21" s="25"/>
      <c r="I21" s="27"/>
      <c r="J21" s="27">
        <f t="shared" si="0"/>
        <v>70.19322690000004</v>
      </c>
      <c r="K21" s="27"/>
      <c r="L21" s="27">
        <v>65.35192</v>
      </c>
      <c r="M21" s="27">
        <v>3.821795</v>
      </c>
      <c r="N21" s="27">
        <v>23.72677</v>
      </c>
      <c r="O21" s="27">
        <v>0.70452</v>
      </c>
      <c r="P21" s="27">
        <v>1.463935</v>
      </c>
      <c r="Q21" s="27">
        <f t="shared" si="1"/>
        <v>95.06894000000001</v>
      </c>
      <c r="R21" s="28"/>
    </row>
    <row r="22" spans="1:18" s="29" customFormat="1" ht="15">
      <c r="A22" s="23">
        <v>10</v>
      </c>
      <c r="B22" s="24" t="s">
        <v>32</v>
      </c>
      <c r="C22" s="150"/>
      <c r="D22" s="151">
        <v>99.5516212</v>
      </c>
      <c r="E22" s="25"/>
      <c r="F22" s="25"/>
      <c r="G22" s="26"/>
      <c r="H22" s="25"/>
      <c r="I22" s="27"/>
      <c r="J22" s="27">
        <f t="shared" si="0"/>
        <v>99.5516212</v>
      </c>
      <c r="K22" s="27"/>
      <c r="L22" s="27">
        <v>78.43125</v>
      </c>
      <c r="M22" s="27">
        <v>2.42428</v>
      </c>
      <c r="N22" s="27">
        <v>12.480720000000002</v>
      </c>
      <c r="O22" s="27">
        <v>1.05842</v>
      </c>
      <c r="P22" s="27">
        <v>1.1078599999999998</v>
      </c>
      <c r="Q22" s="27">
        <f t="shared" si="1"/>
        <v>95.50253000000001</v>
      </c>
      <c r="R22" s="28"/>
    </row>
    <row r="23" spans="1:18" s="29" customFormat="1" ht="15">
      <c r="A23" s="23">
        <v>11</v>
      </c>
      <c r="B23" s="24" t="s">
        <v>33</v>
      </c>
      <c r="C23" s="150"/>
      <c r="D23" s="151">
        <v>31.543783999999945</v>
      </c>
      <c r="E23" s="25"/>
      <c r="F23" s="25"/>
      <c r="G23" s="26"/>
      <c r="H23" s="25"/>
      <c r="I23" s="27"/>
      <c r="J23" s="27">
        <f t="shared" si="0"/>
        <v>31.543783999999945</v>
      </c>
      <c r="K23" s="27"/>
      <c r="L23" s="27">
        <v>92.1</v>
      </c>
      <c r="M23" s="27">
        <v>3.07326</v>
      </c>
      <c r="N23" s="27">
        <v>18.14667</v>
      </c>
      <c r="O23" s="27">
        <v>1.09966</v>
      </c>
      <c r="P23" s="27">
        <v>2.19203</v>
      </c>
      <c r="Q23" s="27">
        <f t="shared" si="1"/>
        <v>116.61162</v>
      </c>
      <c r="R23" s="28"/>
    </row>
    <row r="24" spans="1:18" s="29" customFormat="1" ht="15">
      <c r="A24" s="23">
        <v>12</v>
      </c>
      <c r="B24" s="24" t="s">
        <v>34</v>
      </c>
      <c r="C24" s="150">
        <v>2781</v>
      </c>
      <c r="D24" s="151">
        <v>37.57820179999999</v>
      </c>
      <c r="E24" s="25"/>
      <c r="F24" s="25"/>
      <c r="G24" s="26"/>
      <c r="H24" s="25"/>
      <c r="I24" s="27"/>
      <c r="J24" s="27">
        <f t="shared" si="0"/>
        <v>37.57820179999999</v>
      </c>
      <c r="K24" s="27"/>
      <c r="L24" s="27">
        <v>25.15725</v>
      </c>
      <c r="M24" s="27">
        <v>0.68512</v>
      </c>
      <c r="N24" s="27">
        <v>7.82107</v>
      </c>
      <c r="O24" s="27">
        <v>2.04303</v>
      </c>
      <c r="P24" s="27">
        <v>0.05825</v>
      </c>
      <c r="Q24" s="27">
        <f t="shared" si="1"/>
        <v>35.764720000000004</v>
      </c>
      <c r="R24" s="28"/>
    </row>
    <row r="25" spans="1:18" s="29" customFormat="1" ht="15">
      <c r="A25" s="23">
        <v>13</v>
      </c>
      <c r="B25" s="24" t="s">
        <v>35</v>
      </c>
      <c r="C25" s="150">
        <v>3059</v>
      </c>
      <c r="D25" s="151">
        <v>118.9982664999999</v>
      </c>
      <c r="E25" s="25"/>
      <c r="F25" s="25"/>
      <c r="G25" s="26"/>
      <c r="H25" s="25"/>
      <c r="I25" s="150"/>
      <c r="J25" s="27">
        <f t="shared" si="0"/>
        <v>118.9982664999999</v>
      </c>
      <c r="K25" s="27"/>
      <c r="L25" s="27">
        <v>54.89515</v>
      </c>
      <c r="M25" s="27">
        <v>2.44623</v>
      </c>
      <c r="N25" s="27">
        <v>15.39043</v>
      </c>
      <c r="O25" s="27">
        <v>0.221995</v>
      </c>
      <c r="P25" s="27">
        <v>0.55935</v>
      </c>
      <c r="Q25" s="27">
        <f t="shared" si="1"/>
        <v>73.513155</v>
      </c>
      <c r="R25" s="28"/>
    </row>
    <row r="26" spans="1:18" s="12" customFormat="1" ht="19.5" customHeight="1">
      <c r="A26" s="35"/>
      <c r="B26" s="36" t="s">
        <v>5</v>
      </c>
      <c r="C26" s="37">
        <f>SUM(C13:C25)</f>
        <v>33724</v>
      </c>
      <c r="D26" s="38">
        <f>SUM(D13:D25)</f>
        <v>1084.6182207999996</v>
      </c>
      <c r="E26" s="37">
        <f aca="true" t="shared" si="2" ref="E26:J26">SUM(E13:E25)</f>
        <v>0</v>
      </c>
      <c r="F26" s="37">
        <f t="shared" si="2"/>
        <v>0</v>
      </c>
      <c r="G26" s="38">
        <f>SUM(G13:G25)</f>
        <v>0</v>
      </c>
      <c r="H26" s="38">
        <f>SUM(H13:H25)</f>
        <v>0</v>
      </c>
      <c r="I26" s="39">
        <f t="shared" si="2"/>
        <v>0</v>
      </c>
      <c r="J26" s="38">
        <f t="shared" si="2"/>
        <v>1084.6182207999996</v>
      </c>
      <c r="K26" s="38"/>
      <c r="L26" s="40">
        <f aca="true" t="shared" si="3" ref="L26:R26">SUM(L13:L25)</f>
        <v>1382.33488</v>
      </c>
      <c r="M26" s="40">
        <f t="shared" si="3"/>
        <v>54.71512</v>
      </c>
      <c r="N26" s="40">
        <f t="shared" si="3"/>
        <v>527.5802199999999</v>
      </c>
      <c r="O26" s="40">
        <f t="shared" si="3"/>
        <v>13.048765</v>
      </c>
      <c r="P26" s="40">
        <f t="shared" si="3"/>
        <v>24.375699999999995</v>
      </c>
      <c r="Q26" s="39">
        <f>SUM(Q13:Q25)</f>
        <v>2002.0546849999998</v>
      </c>
      <c r="R26" s="41">
        <f t="shared" si="3"/>
        <v>0</v>
      </c>
    </row>
    <row r="27" spans="1:18" s="13" customFormat="1" ht="15.75">
      <c r="A27" s="42">
        <v>1</v>
      </c>
      <c r="B27" s="43" t="s">
        <v>54</v>
      </c>
      <c r="C27" s="22"/>
      <c r="D27" s="44">
        <v>68.31302</v>
      </c>
      <c r="E27" s="45"/>
      <c r="F27" s="22"/>
      <c r="G27" s="22"/>
      <c r="H27" s="22"/>
      <c r="I27" s="22"/>
      <c r="J27" s="46">
        <f>SUM(D27:I27)</f>
        <v>68.31302</v>
      </c>
      <c r="K27" s="46"/>
      <c r="L27" s="47">
        <f>19.43+3.2+15.88</f>
        <v>38.51</v>
      </c>
      <c r="M27" s="47"/>
      <c r="N27" s="47"/>
      <c r="O27" s="47"/>
      <c r="P27" s="47"/>
      <c r="Q27" s="100">
        <f t="shared" si="1"/>
        <v>38.51</v>
      </c>
      <c r="R27" s="22"/>
    </row>
    <row r="28" spans="1:18" s="13" customFormat="1" ht="15.75">
      <c r="A28" s="42">
        <v>2</v>
      </c>
      <c r="B28" s="43" t="s">
        <v>55</v>
      </c>
      <c r="C28" s="22"/>
      <c r="D28" s="44">
        <v>319.84838220000165</v>
      </c>
      <c r="E28" s="45"/>
      <c r="F28" s="22"/>
      <c r="G28" s="44"/>
      <c r="H28" s="22"/>
      <c r="I28" s="22"/>
      <c r="J28" s="46">
        <f>SUM(D28:I28)</f>
        <v>319.84838220000165</v>
      </c>
      <c r="K28" s="46"/>
      <c r="L28" s="47"/>
      <c r="M28" s="47"/>
      <c r="N28" s="47"/>
      <c r="O28" s="47">
        <f>0.68893+1.53248</f>
        <v>2.22141</v>
      </c>
      <c r="P28" s="47">
        <f>2.27135+2.05755</f>
        <v>4.3289</v>
      </c>
      <c r="Q28" s="100">
        <f t="shared" si="1"/>
        <v>6.55031</v>
      </c>
      <c r="R28" s="22"/>
    </row>
    <row r="29" spans="1:21" s="53" customFormat="1" ht="19.5" customHeight="1">
      <c r="A29" s="48"/>
      <c r="B29" s="49" t="s">
        <v>5</v>
      </c>
      <c r="C29" s="50">
        <f>SUM(C16:C28)</f>
        <v>57194</v>
      </c>
      <c r="D29" s="51">
        <f>SUM(D27:D28)</f>
        <v>388.16140220000165</v>
      </c>
      <c r="E29" s="50">
        <f aca="true" t="shared" si="4" ref="E29:P29">SUM(E27:E28)</f>
        <v>0</v>
      </c>
      <c r="F29" s="50">
        <f t="shared" si="4"/>
        <v>0</v>
      </c>
      <c r="G29" s="51">
        <f>SUM(G27:G28)</f>
        <v>0</v>
      </c>
      <c r="H29" s="50">
        <f>SUM(H27:H28)</f>
        <v>0</v>
      </c>
      <c r="I29" s="50">
        <f t="shared" si="4"/>
        <v>0</v>
      </c>
      <c r="J29" s="50">
        <f>SUM(J27:J28)</f>
        <v>388.16140220000165</v>
      </c>
      <c r="K29" s="50"/>
      <c r="L29" s="52">
        <f t="shared" si="4"/>
        <v>38.51</v>
      </c>
      <c r="M29" s="52">
        <f t="shared" si="4"/>
        <v>0</v>
      </c>
      <c r="N29" s="52">
        <f t="shared" si="4"/>
        <v>0</v>
      </c>
      <c r="O29" s="52">
        <f t="shared" si="4"/>
        <v>2.22141</v>
      </c>
      <c r="P29" s="52">
        <f t="shared" si="4"/>
        <v>4.3289</v>
      </c>
      <c r="Q29" s="52">
        <f>SUM(L29:P29)</f>
        <v>45.060309999999994</v>
      </c>
      <c r="R29" s="48"/>
      <c r="T29" s="204"/>
      <c r="U29" s="204"/>
    </row>
    <row r="30" spans="1:18" s="13" customFormat="1" ht="15.75">
      <c r="A30" s="54"/>
      <c r="B30" s="55" t="s">
        <v>56</v>
      </c>
      <c r="C30" s="54"/>
      <c r="D30" s="56">
        <f aca="true" t="shared" si="5" ref="D30:P30">D26+D29</f>
        <v>1472.7796230000013</v>
      </c>
      <c r="E30" s="35">
        <f t="shared" si="5"/>
        <v>0</v>
      </c>
      <c r="F30" s="35">
        <f t="shared" si="5"/>
        <v>0</v>
      </c>
      <c r="G30" s="56">
        <f t="shared" si="5"/>
        <v>0</v>
      </c>
      <c r="H30" s="56">
        <f t="shared" si="5"/>
        <v>0</v>
      </c>
      <c r="I30" s="35">
        <f t="shared" si="5"/>
        <v>0</v>
      </c>
      <c r="J30" s="56">
        <f t="shared" si="5"/>
        <v>1472.7796230000013</v>
      </c>
      <c r="K30" s="56"/>
      <c r="L30" s="57">
        <f t="shared" si="5"/>
        <v>1420.84488</v>
      </c>
      <c r="M30" s="57">
        <f t="shared" si="5"/>
        <v>54.71512</v>
      </c>
      <c r="N30" s="57">
        <f t="shared" si="5"/>
        <v>527.5802199999999</v>
      </c>
      <c r="O30" s="57">
        <f t="shared" si="5"/>
        <v>15.270175</v>
      </c>
      <c r="P30" s="57">
        <f t="shared" si="5"/>
        <v>28.704599999999996</v>
      </c>
      <c r="Q30" s="57">
        <f>Q26+Q29</f>
        <v>2047.114995</v>
      </c>
      <c r="R30" s="22"/>
    </row>
    <row r="31" spans="2:17" s="13" customFormat="1" ht="15.75">
      <c r="B31" s="53"/>
      <c r="E31" s="58"/>
      <c r="Q31" s="59"/>
    </row>
    <row r="32" spans="2:17" s="13" customFormat="1" ht="12.75">
      <c r="B32" s="53"/>
      <c r="E32" s="58"/>
      <c r="Q32" s="60"/>
    </row>
    <row r="33" spans="2:5" s="13" customFormat="1" ht="12.75">
      <c r="B33" s="53"/>
      <c r="E33" s="58"/>
    </row>
    <row r="34" spans="2:5" s="13" customFormat="1" ht="12.75">
      <c r="B34" s="53"/>
      <c r="E34" s="58"/>
    </row>
    <row r="35" spans="2:5" s="13" customFormat="1" ht="12.75">
      <c r="B35" s="53"/>
      <c r="E35" s="58"/>
    </row>
    <row r="36" spans="2:17" s="13" customFormat="1" ht="18.75">
      <c r="B36" s="53"/>
      <c r="E36" s="58"/>
      <c r="N36" s="229"/>
      <c r="O36" s="230"/>
      <c r="P36" s="230"/>
      <c r="Q36" s="230"/>
    </row>
    <row r="37" spans="2:17" s="13" customFormat="1" ht="18.75">
      <c r="B37" s="53"/>
      <c r="E37" s="58"/>
      <c r="N37" s="229"/>
      <c r="O37" s="230"/>
      <c r="P37" s="230"/>
      <c r="Q37" s="230"/>
    </row>
  </sheetData>
  <sheetProtection/>
  <mergeCells count="24">
    <mergeCell ref="N37:Q37"/>
    <mergeCell ref="N10:N11"/>
    <mergeCell ref="Q10:Q11"/>
    <mergeCell ref="O10:P10"/>
    <mergeCell ref="N36:Q36"/>
    <mergeCell ref="O1:Q1"/>
    <mergeCell ref="A2:Q2"/>
    <mergeCell ref="A4:Q4"/>
    <mergeCell ref="A6:Q6"/>
    <mergeCell ref="L9:R9"/>
    <mergeCell ref="H10:H11"/>
    <mergeCell ref="I9:I11"/>
    <mergeCell ref="J9:J11"/>
    <mergeCell ref="K9:K11"/>
    <mergeCell ref="L10:L11"/>
    <mergeCell ref="M10:M11"/>
    <mergeCell ref="G9:H9"/>
    <mergeCell ref="B9:B11"/>
    <mergeCell ref="A9:A11"/>
    <mergeCell ref="G10:G11"/>
    <mergeCell ref="D9:D11"/>
    <mergeCell ref="E10:E11"/>
    <mergeCell ref="E9:F9"/>
    <mergeCell ref="F10:F11"/>
  </mergeCells>
  <printOptions horizontalCentered="1"/>
  <pageMargins left="0.5" right="0.25" top="0.75" bottom="0.75" header="0.5" footer="0.5"/>
  <pageSetup horizontalDpi="600" verticalDpi="600" orientation="landscape" paperSize="9" scale="69" r:id="rId3"/>
  <headerFooter alignWithMargins="0">
    <oddHeader>&amp;RPart-III</oddHead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BK33"/>
  <sheetViews>
    <sheetView view="pageBreakPreview" zoomScale="70" zoomScaleNormal="70" zoomScaleSheetLayoutView="70" zoomScalePageLayoutView="0" workbookViewId="0" topLeftCell="A1">
      <pane xSplit="2" ySplit="13" topLeftCell="AM14" activePane="bottomRight" state="frozen"/>
      <selection pane="topLeft" activeCell="A1" sqref="A1"/>
      <selection pane="topRight" activeCell="C1" sqref="C1"/>
      <selection pane="bottomLeft" activeCell="A14" sqref="A14"/>
      <selection pane="bottomRight" activeCell="BI14" sqref="BI14"/>
    </sheetView>
  </sheetViews>
  <sheetFormatPr defaultColWidth="9.140625" defaultRowHeight="15"/>
  <cols>
    <col min="1" max="1" width="4.140625" style="65" customWidth="1"/>
    <col min="2" max="2" width="20.57421875" style="64" customWidth="1"/>
    <col min="3" max="3" width="7.57421875" style="65" customWidth="1"/>
    <col min="4" max="4" width="8.57421875" style="65" customWidth="1"/>
    <col min="5" max="6" width="7.57421875" style="65" customWidth="1"/>
    <col min="7" max="7" width="8.57421875" style="65" customWidth="1"/>
    <col min="8" max="8" width="8.28125" style="65" customWidth="1"/>
    <col min="9" max="9" width="7.57421875" style="65" customWidth="1"/>
    <col min="10" max="10" width="8.8515625" style="65" customWidth="1"/>
    <col min="11" max="11" width="8.7109375" style="65" customWidth="1"/>
    <col min="12" max="17" width="7.57421875" style="65" customWidth="1"/>
    <col min="18" max="18" width="6.7109375" style="65" customWidth="1"/>
    <col min="19" max="19" width="8.8515625" style="65" customWidth="1"/>
    <col min="20" max="23" width="8.00390625" style="65" customWidth="1"/>
    <col min="24" max="24" width="8.8515625" style="65" customWidth="1"/>
    <col min="25" max="38" width="8.00390625" style="65" customWidth="1"/>
    <col min="39" max="40" width="7.00390625" style="65" customWidth="1"/>
    <col min="41" max="41" width="8.7109375" style="65" customWidth="1"/>
    <col min="42" max="42" width="6.28125" style="65" customWidth="1"/>
    <col min="43" max="43" width="6.7109375" style="65" customWidth="1"/>
    <col min="44" max="44" width="7.00390625" style="65" customWidth="1"/>
    <col min="45" max="45" width="6.00390625" style="65" customWidth="1"/>
    <col min="46" max="46" width="6.8515625" style="65" customWidth="1"/>
    <col min="47" max="47" width="7.57421875" style="65" customWidth="1"/>
    <col min="48" max="48" width="6.140625" style="65" customWidth="1"/>
    <col min="49" max="49" width="7.00390625" style="65" customWidth="1"/>
    <col min="50" max="50" width="7.57421875" style="65" customWidth="1"/>
    <col min="51" max="51" width="6.00390625" style="65" customWidth="1"/>
    <col min="52" max="52" width="5.421875" style="65" customWidth="1"/>
    <col min="53" max="53" width="7.57421875" style="65" customWidth="1"/>
    <col min="54" max="54" width="6.28125" style="65" customWidth="1"/>
    <col min="55" max="55" width="5.8515625" style="65" customWidth="1"/>
    <col min="56" max="56" width="7.00390625" style="65" customWidth="1"/>
    <col min="57" max="58" width="6.140625" style="65" customWidth="1"/>
    <col min="59" max="59" width="9.8515625" style="65" customWidth="1"/>
    <col min="60" max="60" width="6.140625" style="65" customWidth="1"/>
    <col min="61" max="61" width="6.421875" style="65" customWidth="1"/>
    <col min="62" max="62" width="9.421875" style="65" customWidth="1"/>
    <col min="63" max="63" width="9.28125" style="65" bestFit="1" customWidth="1"/>
    <col min="64" max="16384" width="9.140625" style="65" customWidth="1"/>
  </cols>
  <sheetData>
    <row r="1" ht="16.5">
      <c r="A1" s="63"/>
    </row>
    <row r="2" spans="1:62" ht="21.75" customHeight="1">
      <c r="A2" s="233" t="s">
        <v>63</v>
      </c>
      <c r="B2" s="233"/>
      <c r="C2" s="233"/>
      <c r="D2" s="233"/>
      <c r="E2" s="233"/>
      <c r="F2" s="233"/>
      <c r="G2" s="233"/>
      <c r="H2" s="233"/>
      <c r="I2" s="233"/>
      <c r="J2" s="233"/>
      <c r="K2" s="233"/>
      <c r="L2" s="233"/>
      <c r="M2" s="233"/>
      <c r="N2" s="233"/>
      <c r="O2" s="233"/>
      <c r="P2" s="233"/>
      <c r="Q2" s="233"/>
      <c r="R2" s="233"/>
      <c r="S2" s="233"/>
      <c r="T2" s="233"/>
      <c r="U2" s="234" t="s">
        <v>63</v>
      </c>
      <c r="V2" s="234"/>
      <c r="W2" s="234"/>
      <c r="X2" s="234"/>
      <c r="Y2" s="234"/>
      <c r="Z2" s="234"/>
      <c r="AA2" s="234"/>
      <c r="AB2" s="234"/>
      <c r="AC2" s="234"/>
      <c r="AD2" s="234"/>
      <c r="AE2" s="234"/>
      <c r="AF2" s="234"/>
      <c r="AG2" s="234"/>
      <c r="AH2" s="234"/>
      <c r="AI2" s="234"/>
      <c r="AJ2" s="234"/>
      <c r="AK2" s="234"/>
      <c r="AL2" s="234"/>
      <c r="AM2" s="234" t="s">
        <v>63</v>
      </c>
      <c r="AN2" s="234"/>
      <c r="AO2" s="234"/>
      <c r="AP2" s="234"/>
      <c r="AQ2" s="234"/>
      <c r="AR2" s="234"/>
      <c r="AS2" s="234"/>
      <c r="AT2" s="234"/>
      <c r="AU2" s="234"/>
      <c r="AV2" s="234"/>
      <c r="AW2" s="234"/>
      <c r="AX2" s="234"/>
      <c r="AY2" s="234"/>
      <c r="AZ2" s="234"/>
      <c r="BA2" s="234"/>
      <c r="BB2" s="234"/>
      <c r="BC2" s="234"/>
      <c r="BD2" s="234"/>
      <c r="BE2" s="234"/>
      <c r="BF2" s="234"/>
      <c r="BG2" s="234"/>
      <c r="BH2" s="234"/>
      <c r="BI2" s="234"/>
      <c r="BJ2" s="234"/>
    </row>
    <row r="3" spans="1:40" ht="15" customHeight="1">
      <c r="A3" s="66"/>
      <c r="B3" s="66"/>
      <c r="U3" s="66"/>
      <c r="V3" s="66"/>
      <c r="AM3" s="66"/>
      <c r="AN3" s="66"/>
    </row>
    <row r="4" spans="1:62" ht="20.25" customHeight="1">
      <c r="A4" s="235" t="s">
        <v>38</v>
      </c>
      <c r="B4" s="235"/>
      <c r="C4" s="235"/>
      <c r="D4" s="235"/>
      <c r="E4" s="235"/>
      <c r="F4" s="235"/>
      <c r="G4" s="235"/>
      <c r="H4" s="235"/>
      <c r="I4" s="235"/>
      <c r="J4" s="235"/>
      <c r="K4" s="235"/>
      <c r="L4" s="235"/>
      <c r="M4" s="235"/>
      <c r="N4" s="235"/>
      <c r="O4" s="235"/>
      <c r="P4" s="235"/>
      <c r="Q4" s="235"/>
      <c r="R4" s="235"/>
      <c r="S4" s="235"/>
      <c r="T4" s="235"/>
      <c r="U4" s="236" t="s">
        <v>38</v>
      </c>
      <c r="V4" s="236"/>
      <c r="W4" s="236"/>
      <c r="X4" s="236"/>
      <c r="Y4" s="236"/>
      <c r="Z4" s="236"/>
      <c r="AA4" s="236"/>
      <c r="AB4" s="236"/>
      <c r="AC4" s="236"/>
      <c r="AD4" s="236"/>
      <c r="AE4" s="236"/>
      <c r="AF4" s="236"/>
      <c r="AG4" s="236"/>
      <c r="AH4" s="236"/>
      <c r="AI4" s="236"/>
      <c r="AJ4" s="236"/>
      <c r="AK4" s="236"/>
      <c r="AL4" s="236"/>
      <c r="AM4" s="236" t="s">
        <v>38</v>
      </c>
      <c r="AN4" s="236"/>
      <c r="AO4" s="236"/>
      <c r="AP4" s="236"/>
      <c r="AQ4" s="236"/>
      <c r="AR4" s="236"/>
      <c r="AS4" s="236"/>
      <c r="AT4" s="236"/>
      <c r="AU4" s="236"/>
      <c r="AV4" s="236"/>
      <c r="AW4" s="236"/>
      <c r="AX4" s="236"/>
      <c r="AY4" s="236"/>
      <c r="AZ4" s="236"/>
      <c r="BA4" s="236"/>
      <c r="BB4" s="236"/>
      <c r="BC4" s="236"/>
      <c r="BD4" s="236"/>
      <c r="BE4" s="236"/>
      <c r="BF4" s="236"/>
      <c r="BG4" s="236"/>
      <c r="BH4" s="236"/>
      <c r="BI4" s="236"/>
      <c r="BJ4" s="236"/>
    </row>
    <row r="5" spans="1:40" ht="19.5" customHeight="1">
      <c r="A5" s="67"/>
      <c r="B5" s="67"/>
      <c r="I5" s="68"/>
      <c r="J5" s="68"/>
      <c r="U5" s="67"/>
      <c r="V5" s="67"/>
      <c r="AM5" s="67"/>
      <c r="AN5" s="67"/>
    </row>
    <row r="6" spans="1:62" ht="18.75" customHeight="1">
      <c r="A6" s="237" t="s">
        <v>118</v>
      </c>
      <c r="B6" s="237"/>
      <c r="C6" s="237"/>
      <c r="D6" s="237"/>
      <c r="E6" s="237"/>
      <c r="F6" s="237"/>
      <c r="G6" s="237"/>
      <c r="H6" s="237"/>
      <c r="I6" s="237"/>
      <c r="J6" s="237"/>
      <c r="K6" s="237"/>
      <c r="L6" s="237"/>
      <c r="M6" s="237"/>
      <c r="N6" s="237"/>
      <c r="O6" s="237"/>
      <c r="P6" s="237"/>
      <c r="Q6" s="237"/>
      <c r="R6" s="237"/>
      <c r="S6" s="237"/>
      <c r="T6" s="237"/>
      <c r="U6" s="237" t="s">
        <v>118</v>
      </c>
      <c r="V6" s="237"/>
      <c r="W6" s="237"/>
      <c r="X6" s="237"/>
      <c r="Y6" s="237"/>
      <c r="Z6" s="237"/>
      <c r="AA6" s="237"/>
      <c r="AB6" s="237"/>
      <c r="AC6" s="237"/>
      <c r="AD6" s="237"/>
      <c r="AE6" s="237"/>
      <c r="AF6" s="237"/>
      <c r="AG6" s="237"/>
      <c r="AH6" s="237"/>
      <c r="AI6" s="237"/>
      <c r="AJ6" s="237"/>
      <c r="AK6" s="237"/>
      <c r="AL6" s="237"/>
      <c r="AM6" s="237" t="s">
        <v>118</v>
      </c>
      <c r="AN6" s="237"/>
      <c r="AO6" s="237"/>
      <c r="AP6" s="237"/>
      <c r="AQ6" s="237"/>
      <c r="AR6" s="237"/>
      <c r="AS6" s="237"/>
      <c r="AT6" s="237"/>
      <c r="AU6" s="237"/>
      <c r="AV6" s="237"/>
      <c r="AW6" s="237"/>
      <c r="AX6" s="237"/>
      <c r="AY6" s="237"/>
      <c r="AZ6" s="237"/>
      <c r="BA6" s="237"/>
      <c r="BB6" s="237"/>
      <c r="BC6" s="237"/>
      <c r="BD6" s="237"/>
      <c r="BE6" s="237"/>
      <c r="BF6" s="237"/>
      <c r="BG6" s="237"/>
      <c r="BH6" s="237"/>
      <c r="BI6" s="237"/>
      <c r="BJ6" s="237"/>
    </row>
    <row r="7" spans="1:2" ht="13.5" customHeight="1">
      <c r="A7" s="67"/>
      <c r="B7" s="67"/>
    </row>
    <row r="8" spans="1:2" ht="19.5" customHeight="1">
      <c r="A8" s="69" t="s">
        <v>39</v>
      </c>
      <c r="B8" s="70"/>
    </row>
    <row r="9" spans="2:62" ht="20.25">
      <c r="B9" s="65"/>
      <c r="C9" s="278">
        <v>1</v>
      </c>
      <c r="D9" s="278"/>
      <c r="E9" s="278"/>
      <c r="F9" s="278"/>
      <c r="G9" s="278"/>
      <c r="H9" s="278"/>
      <c r="I9" s="279">
        <v>2</v>
      </c>
      <c r="J9" s="279"/>
      <c r="K9" s="279"/>
      <c r="L9" s="279"/>
      <c r="M9" s="279"/>
      <c r="N9" s="279"/>
      <c r="O9" s="279">
        <v>3</v>
      </c>
      <c r="P9" s="279"/>
      <c r="Q9" s="279"/>
      <c r="R9" s="279"/>
      <c r="S9" s="279"/>
      <c r="T9" s="279"/>
      <c r="U9" s="279">
        <v>4</v>
      </c>
      <c r="V9" s="279"/>
      <c r="W9" s="279"/>
      <c r="X9" s="279"/>
      <c r="Y9" s="279"/>
      <c r="Z9" s="279"/>
      <c r="AA9" s="279">
        <v>5</v>
      </c>
      <c r="AB9" s="279"/>
      <c r="AC9" s="279"/>
      <c r="AD9" s="279"/>
      <c r="AE9" s="279"/>
      <c r="AF9" s="279"/>
      <c r="AG9" s="280">
        <v>6</v>
      </c>
      <c r="AH9" s="280"/>
      <c r="AI9" s="280"/>
      <c r="AJ9" s="280"/>
      <c r="AK9" s="280"/>
      <c r="AL9" s="280"/>
      <c r="AM9" s="280">
        <v>7</v>
      </c>
      <c r="AN9" s="280"/>
      <c r="AO9" s="280"/>
      <c r="AP9" s="280"/>
      <c r="AQ9" s="280"/>
      <c r="AR9" s="280"/>
      <c r="AS9" s="280">
        <v>8</v>
      </c>
      <c r="AT9" s="280"/>
      <c r="AU9" s="280"/>
      <c r="AV9" s="280"/>
      <c r="AW9" s="280"/>
      <c r="AX9" s="280"/>
      <c r="AY9" s="280">
        <v>9</v>
      </c>
      <c r="AZ9" s="280"/>
      <c r="BA9" s="280"/>
      <c r="BB9" s="280"/>
      <c r="BC9" s="280"/>
      <c r="BD9" s="280"/>
      <c r="BE9" s="280">
        <v>10</v>
      </c>
      <c r="BF9" s="280"/>
      <c r="BG9" s="280"/>
      <c r="BH9" s="280"/>
      <c r="BI9" s="280"/>
      <c r="BJ9" s="280"/>
    </row>
    <row r="10" spans="1:62" s="71" customFormat="1" ht="31.5" customHeight="1">
      <c r="A10" s="238" t="s">
        <v>0</v>
      </c>
      <c r="B10" s="241" t="s">
        <v>41</v>
      </c>
      <c r="C10" s="244" t="s">
        <v>64</v>
      </c>
      <c r="D10" s="244"/>
      <c r="E10" s="244"/>
      <c r="F10" s="244"/>
      <c r="G10" s="244"/>
      <c r="H10" s="244"/>
      <c r="I10" s="245" t="s">
        <v>65</v>
      </c>
      <c r="J10" s="246"/>
      <c r="K10" s="246"/>
      <c r="L10" s="246"/>
      <c r="M10" s="246"/>
      <c r="N10" s="247"/>
      <c r="O10" s="245" t="s">
        <v>66</v>
      </c>
      <c r="P10" s="246"/>
      <c r="Q10" s="246"/>
      <c r="R10" s="246"/>
      <c r="S10" s="246"/>
      <c r="T10" s="247"/>
      <c r="U10" s="245" t="s">
        <v>67</v>
      </c>
      <c r="V10" s="246"/>
      <c r="W10" s="246"/>
      <c r="X10" s="246"/>
      <c r="Y10" s="246"/>
      <c r="Z10" s="246"/>
      <c r="AA10" s="245" t="s">
        <v>68</v>
      </c>
      <c r="AB10" s="246"/>
      <c r="AC10" s="246"/>
      <c r="AD10" s="246"/>
      <c r="AE10" s="246"/>
      <c r="AF10" s="246"/>
      <c r="AG10" s="244" t="s">
        <v>69</v>
      </c>
      <c r="AH10" s="244"/>
      <c r="AI10" s="244"/>
      <c r="AJ10" s="244"/>
      <c r="AK10" s="244"/>
      <c r="AL10" s="244"/>
      <c r="AM10" s="244" t="s">
        <v>70</v>
      </c>
      <c r="AN10" s="244"/>
      <c r="AO10" s="244"/>
      <c r="AP10" s="244"/>
      <c r="AQ10" s="244"/>
      <c r="AR10" s="244"/>
      <c r="AS10" s="244" t="s">
        <v>71</v>
      </c>
      <c r="AT10" s="244"/>
      <c r="AU10" s="244"/>
      <c r="AV10" s="244"/>
      <c r="AW10" s="244"/>
      <c r="AX10" s="244"/>
      <c r="AY10" s="244" t="s">
        <v>72</v>
      </c>
      <c r="AZ10" s="244"/>
      <c r="BA10" s="244"/>
      <c r="BB10" s="244"/>
      <c r="BC10" s="244"/>
      <c r="BD10" s="244"/>
      <c r="BE10" s="244" t="s">
        <v>73</v>
      </c>
      <c r="BF10" s="244"/>
      <c r="BG10" s="244"/>
      <c r="BH10" s="244"/>
      <c r="BI10" s="244"/>
      <c r="BJ10" s="244"/>
    </row>
    <row r="11" spans="1:62" s="71" customFormat="1" ht="28.5" customHeight="1">
      <c r="A11" s="239"/>
      <c r="B11" s="242"/>
      <c r="C11" s="244" t="s">
        <v>74</v>
      </c>
      <c r="D11" s="244"/>
      <c r="E11" s="244"/>
      <c r="F11" s="244" t="s">
        <v>75</v>
      </c>
      <c r="G11" s="244"/>
      <c r="H11" s="244"/>
      <c r="I11" s="244" t="s">
        <v>74</v>
      </c>
      <c r="J11" s="244"/>
      <c r="K11" s="244"/>
      <c r="L11" s="244" t="s">
        <v>75</v>
      </c>
      <c r="M11" s="244"/>
      <c r="N11" s="244"/>
      <c r="O11" s="244" t="s">
        <v>74</v>
      </c>
      <c r="P11" s="244"/>
      <c r="Q11" s="244"/>
      <c r="R11" s="244" t="s">
        <v>75</v>
      </c>
      <c r="S11" s="244"/>
      <c r="T11" s="244"/>
      <c r="U11" s="244" t="s">
        <v>74</v>
      </c>
      <c r="V11" s="244"/>
      <c r="W11" s="244"/>
      <c r="X11" s="244" t="s">
        <v>75</v>
      </c>
      <c r="Y11" s="244"/>
      <c r="Z11" s="244"/>
      <c r="AA11" s="244" t="s">
        <v>74</v>
      </c>
      <c r="AB11" s="244"/>
      <c r="AC11" s="244"/>
      <c r="AD11" s="244" t="s">
        <v>75</v>
      </c>
      <c r="AE11" s="244"/>
      <c r="AF11" s="244"/>
      <c r="AG11" s="244" t="s">
        <v>74</v>
      </c>
      <c r="AH11" s="244"/>
      <c r="AI11" s="244"/>
      <c r="AJ11" s="244" t="s">
        <v>75</v>
      </c>
      <c r="AK11" s="244"/>
      <c r="AL11" s="244"/>
      <c r="AM11" s="244" t="s">
        <v>74</v>
      </c>
      <c r="AN11" s="244"/>
      <c r="AO11" s="244"/>
      <c r="AP11" s="244" t="s">
        <v>75</v>
      </c>
      <c r="AQ11" s="244"/>
      <c r="AR11" s="244"/>
      <c r="AS11" s="244" t="s">
        <v>74</v>
      </c>
      <c r="AT11" s="244"/>
      <c r="AU11" s="244"/>
      <c r="AV11" s="244" t="s">
        <v>75</v>
      </c>
      <c r="AW11" s="244"/>
      <c r="AX11" s="244"/>
      <c r="AY11" s="244" t="s">
        <v>74</v>
      </c>
      <c r="AZ11" s="244"/>
      <c r="BA11" s="244"/>
      <c r="BB11" s="244" t="s">
        <v>75</v>
      </c>
      <c r="BC11" s="244"/>
      <c r="BD11" s="244"/>
      <c r="BE11" s="244" t="s">
        <v>74</v>
      </c>
      <c r="BF11" s="244"/>
      <c r="BG11" s="244"/>
      <c r="BH11" s="244" t="s">
        <v>75</v>
      </c>
      <c r="BI11" s="244"/>
      <c r="BJ11" s="244"/>
    </row>
    <row r="12" spans="1:62" s="72" customFormat="1" ht="28.5" customHeight="1">
      <c r="A12" s="240"/>
      <c r="B12" s="243"/>
      <c r="C12" s="248" t="s">
        <v>76</v>
      </c>
      <c r="D12" s="248"/>
      <c r="E12" s="249" t="s">
        <v>77</v>
      </c>
      <c r="F12" s="248" t="s">
        <v>76</v>
      </c>
      <c r="G12" s="248"/>
      <c r="H12" s="249" t="s">
        <v>77</v>
      </c>
      <c r="I12" s="248" t="s">
        <v>76</v>
      </c>
      <c r="J12" s="248"/>
      <c r="K12" s="249" t="s">
        <v>77</v>
      </c>
      <c r="L12" s="248" t="s">
        <v>76</v>
      </c>
      <c r="M12" s="248"/>
      <c r="N12" s="249" t="s">
        <v>77</v>
      </c>
      <c r="O12" s="248" t="s">
        <v>76</v>
      </c>
      <c r="P12" s="248"/>
      <c r="Q12" s="249" t="s">
        <v>77</v>
      </c>
      <c r="R12" s="248" t="s">
        <v>76</v>
      </c>
      <c r="S12" s="248"/>
      <c r="T12" s="249" t="s">
        <v>77</v>
      </c>
      <c r="U12" s="248" t="s">
        <v>76</v>
      </c>
      <c r="V12" s="248"/>
      <c r="W12" s="249" t="s">
        <v>77</v>
      </c>
      <c r="X12" s="248" t="s">
        <v>76</v>
      </c>
      <c r="Y12" s="248"/>
      <c r="Z12" s="249" t="s">
        <v>77</v>
      </c>
      <c r="AA12" s="248" t="s">
        <v>76</v>
      </c>
      <c r="AB12" s="248"/>
      <c r="AC12" s="249" t="s">
        <v>77</v>
      </c>
      <c r="AD12" s="248" t="s">
        <v>76</v>
      </c>
      <c r="AE12" s="248"/>
      <c r="AF12" s="249" t="s">
        <v>77</v>
      </c>
      <c r="AG12" s="248" t="s">
        <v>76</v>
      </c>
      <c r="AH12" s="248"/>
      <c r="AI12" s="249" t="s">
        <v>77</v>
      </c>
      <c r="AJ12" s="248" t="s">
        <v>76</v>
      </c>
      <c r="AK12" s="248"/>
      <c r="AL12" s="249" t="s">
        <v>77</v>
      </c>
      <c r="AM12" s="248" t="s">
        <v>76</v>
      </c>
      <c r="AN12" s="248"/>
      <c r="AO12" s="249" t="s">
        <v>77</v>
      </c>
      <c r="AP12" s="248" t="s">
        <v>76</v>
      </c>
      <c r="AQ12" s="248"/>
      <c r="AR12" s="249" t="s">
        <v>77</v>
      </c>
      <c r="AS12" s="248" t="s">
        <v>76</v>
      </c>
      <c r="AT12" s="248"/>
      <c r="AU12" s="249" t="s">
        <v>77</v>
      </c>
      <c r="AV12" s="248" t="s">
        <v>76</v>
      </c>
      <c r="AW12" s="248"/>
      <c r="AX12" s="249" t="s">
        <v>77</v>
      </c>
      <c r="AY12" s="248" t="s">
        <v>76</v>
      </c>
      <c r="AZ12" s="248"/>
      <c r="BA12" s="249" t="s">
        <v>77</v>
      </c>
      <c r="BB12" s="248" t="s">
        <v>76</v>
      </c>
      <c r="BC12" s="248"/>
      <c r="BD12" s="249" t="s">
        <v>77</v>
      </c>
      <c r="BE12" s="248" t="s">
        <v>76</v>
      </c>
      <c r="BF12" s="248"/>
      <c r="BG12" s="249" t="s">
        <v>77</v>
      </c>
      <c r="BH12" s="248" t="s">
        <v>76</v>
      </c>
      <c r="BI12" s="248"/>
      <c r="BJ12" s="249" t="s">
        <v>77</v>
      </c>
    </row>
    <row r="13" spans="1:62" s="77" customFormat="1" ht="13.5" customHeight="1">
      <c r="A13" s="73"/>
      <c r="B13" s="74"/>
      <c r="C13" s="75" t="s">
        <v>78</v>
      </c>
      <c r="D13" s="75" t="s">
        <v>79</v>
      </c>
      <c r="E13" s="250"/>
      <c r="F13" s="75" t="s">
        <v>78</v>
      </c>
      <c r="G13" s="75" t="s">
        <v>79</v>
      </c>
      <c r="H13" s="250"/>
      <c r="I13" s="75" t="s">
        <v>78</v>
      </c>
      <c r="J13" s="75" t="s">
        <v>80</v>
      </c>
      <c r="K13" s="250"/>
      <c r="L13" s="75" t="s">
        <v>78</v>
      </c>
      <c r="M13" s="75" t="s">
        <v>80</v>
      </c>
      <c r="N13" s="250"/>
      <c r="O13" s="75" t="s">
        <v>78</v>
      </c>
      <c r="P13" s="75" t="s">
        <v>81</v>
      </c>
      <c r="Q13" s="250"/>
      <c r="R13" s="75" t="s">
        <v>78</v>
      </c>
      <c r="S13" s="75" t="s">
        <v>81</v>
      </c>
      <c r="T13" s="250"/>
      <c r="U13" s="75" t="s">
        <v>78</v>
      </c>
      <c r="V13" s="76" t="s">
        <v>80</v>
      </c>
      <c r="W13" s="250"/>
      <c r="X13" s="75" t="s">
        <v>78</v>
      </c>
      <c r="Y13" s="75" t="s">
        <v>80</v>
      </c>
      <c r="Z13" s="250"/>
      <c r="AA13" s="75" t="s">
        <v>78</v>
      </c>
      <c r="AB13" s="75" t="s">
        <v>79</v>
      </c>
      <c r="AC13" s="250"/>
      <c r="AD13" s="75" t="s">
        <v>78</v>
      </c>
      <c r="AE13" s="75" t="s">
        <v>79</v>
      </c>
      <c r="AF13" s="250"/>
      <c r="AG13" s="75" t="s">
        <v>78</v>
      </c>
      <c r="AH13" s="75" t="s">
        <v>80</v>
      </c>
      <c r="AI13" s="250"/>
      <c r="AJ13" s="75" t="s">
        <v>78</v>
      </c>
      <c r="AK13" s="75" t="s">
        <v>80</v>
      </c>
      <c r="AL13" s="250"/>
      <c r="AM13" s="75" t="s">
        <v>78</v>
      </c>
      <c r="AN13" s="75" t="s">
        <v>81</v>
      </c>
      <c r="AO13" s="250"/>
      <c r="AP13" s="75" t="s">
        <v>78</v>
      </c>
      <c r="AQ13" s="75" t="s">
        <v>81</v>
      </c>
      <c r="AR13" s="250"/>
      <c r="AS13" s="75" t="s">
        <v>78</v>
      </c>
      <c r="AT13" s="75" t="s">
        <v>81</v>
      </c>
      <c r="AU13" s="250"/>
      <c r="AV13" s="75" t="s">
        <v>78</v>
      </c>
      <c r="AW13" s="75" t="s">
        <v>81</v>
      </c>
      <c r="AX13" s="250"/>
      <c r="AY13" s="75" t="s">
        <v>78</v>
      </c>
      <c r="AZ13" s="75"/>
      <c r="BA13" s="250"/>
      <c r="BB13" s="75" t="s">
        <v>78</v>
      </c>
      <c r="BC13" s="75"/>
      <c r="BD13" s="250"/>
      <c r="BE13" s="75" t="s">
        <v>78</v>
      </c>
      <c r="BF13" s="75"/>
      <c r="BG13" s="250"/>
      <c r="BH13" s="75" t="s">
        <v>78</v>
      </c>
      <c r="BI13" s="75"/>
      <c r="BJ13" s="250"/>
    </row>
    <row r="14" spans="1:63" s="85" customFormat="1" ht="16.5" customHeight="1">
      <c r="A14" s="78">
        <v>1</v>
      </c>
      <c r="B14" s="79" t="s">
        <v>23</v>
      </c>
      <c r="C14" s="80">
        <v>30</v>
      </c>
      <c r="D14" s="81">
        <v>24088.55</v>
      </c>
      <c r="E14" s="80">
        <v>13.2122</v>
      </c>
      <c r="F14" s="80">
        <v>21</v>
      </c>
      <c r="G14" s="80">
        <v>62371.3</v>
      </c>
      <c r="H14" s="80">
        <v>19.84849</v>
      </c>
      <c r="I14" s="80">
        <v>18</v>
      </c>
      <c r="J14" s="80">
        <v>2.29</v>
      </c>
      <c r="K14" s="80">
        <v>1.24551</v>
      </c>
      <c r="L14" s="80">
        <v>0</v>
      </c>
      <c r="M14" s="80">
        <v>0</v>
      </c>
      <c r="N14" s="80">
        <v>0</v>
      </c>
      <c r="O14" s="80">
        <v>0</v>
      </c>
      <c r="P14" s="80">
        <v>0</v>
      </c>
      <c r="Q14" s="80">
        <v>0</v>
      </c>
      <c r="R14" s="80">
        <v>1</v>
      </c>
      <c r="S14" s="80">
        <v>0.55</v>
      </c>
      <c r="T14" s="80">
        <v>0.25625</v>
      </c>
      <c r="U14" s="80">
        <v>6</v>
      </c>
      <c r="V14" s="80">
        <v>3.15</v>
      </c>
      <c r="W14" s="80">
        <v>4.68975</v>
      </c>
      <c r="X14" s="80">
        <v>5</v>
      </c>
      <c r="Y14" s="80">
        <v>0.08</v>
      </c>
      <c r="Z14" s="80">
        <v>2.504</v>
      </c>
      <c r="AA14" s="80">
        <v>17</v>
      </c>
      <c r="AB14" s="80">
        <v>500</v>
      </c>
      <c r="AC14" s="80">
        <v>4.23705</v>
      </c>
      <c r="AD14" s="80">
        <v>5</v>
      </c>
      <c r="AE14" s="80">
        <v>0</v>
      </c>
      <c r="AF14" s="80">
        <v>1.855</v>
      </c>
      <c r="AG14" s="80">
        <v>2</v>
      </c>
      <c r="AH14" s="80">
        <v>2.2</v>
      </c>
      <c r="AI14" s="80">
        <v>1.24191</v>
      </c>
      <c r="AJ14" s="80">
        <v>1</v>
      </c>
      <c r="AK14" s="80">
        <v>0</v>
      </c>
      <c r="AL14" s="80">
        <v>0</v>
      </c>
      <c r="AM14" s="80">
        <v>12</v>
      </c>
      <c r="AN14" s="80">
        <v>7.27</v>
      </c>
      <c r="AO14" s="80">
        <v>21.21862</v>
      </c>
      <c r="AP14" s="80">
        <v>8</v>
      </c>
      <c r="AQ14" s="80">
        <v>3.629</v>
      </c>
      <c r="AR14" s="80">
        <v>19.88764</v>
      </c>
      <c r="AS14" s="80">
        <v>28</v>
      </c>
      <c r="AT14" s="80">
        <v>18.97</v>
      </c>
      <c r="AU14" s="80">
        <v>27.32843</v>
      </c>
      <c r="AV14" s="80">
        <v>57</v>
      </c>
      <c r="AW14" s="80">
        <v>35.042</v>
      </c>
      <c r="AX14" s="80">
        <v>34.48738</v>
      </c>
      <c r="AY14" s="80">
        <v>0</v>
      </c>
      <c r="AZ14" s="80">
        <v>0</v>
      </c>
      <c r="BA14" s="80">
        <v>0</v>
      </c>
      <c r="BB14" s="80">
        <v>0</v>
      </c>
      <c r="BC14" s="80">
        <v>0</v>
      </c>
      <c r="BD14" s="80">
        <v>0</v>
      </c>
      <c r="BE14" s="81">
        <f aca="true" t="shared" si="0" ref="BE14:BE26">SUM(C14,I14,O14,U14,AA14,AG14,AM14,AS14,AY14)</f>
        <v>113</v>
      </c>
      <c r="BF14" s="82"/>
      <c r="BG14" s="83">
        <f aca="true" t="shared" si="1" ref="BG14:BH26">SUM(E14,K14,Q14,W14,AC14,AI14,AO14,AU14,BA14)</f>
        <v>73.17347</v>
      </c>
      <c r="BH14" s="82">
        <f>SUM(F14,L14,R14,X14,AD14,AJ14,AP14,AV14,BB14)</f>
        <v>98</v>
      </c>
      <c r="BI14" s="82">
        <v>0</v>
      </c>
      <c r="BJ14" s="83">
        <v>62.43187</v>
      </c>
      <c r="BK14" s="84">
        <f>BG14+BJ14</f>
        <v>135.60534</v>
      </c>
    </row>
    <row r="15" spans="1:63" s="85" customFormat="1" ht="18">
      <c r="A15" s="78">
        <v>2</v>
      </c>
      <c r="B15" s="79" t="s">
        <v>24</v>
      </c>
      <c r="C15" s="80">
        <v>0</v>
      </c>
      <c r="D15" s="81">
        <v>0</v>
      </c>
      <c r="E15" s="80">
        <v>0</v>
      </c>
      <c r="F15" s="80">
        <v>19</v>
      </c>
      <c r="G15" s="80">
        <v>30219.23809523809</v>
      </c>
      <c r="H15" s="80">
        <v>9.82168</v>
      </c>
      <c r="I15" s="80">
        <v>2</v>
      </c>
      <c r="J15" s="80">
        <v>0.16046875</v>
      </c>
      <c r="K15" s="80">
        <v>0.05135</v>
      </c>
      <c r="L15" s="80">
        <v>10</v>
      </c>
      <c r="M15" s="80">
        <v>4</v>
      </c>
      <c r="N15" s="80">
        <v>2.11154</v>
      </c>
      <c r="O15" s="80">
        <v>3</v>
      </c>
      <c r="P15" s="80">
        <v>2.7455806451612905</v>
      </c>
      <c r="Q15" s="80">
        <v>1.70226</v>
      </c>
      <c r="R15" s="80">
        <v>3</v>
      </c>
      <c r="S15" s="80">
        <v>1.386923076923077</v>
      </c>
      <c r="T15" s="80">
        <v>0.9015</v>
      </c>
      <c r="U15" s="80">
        <v>0</v>
      </c>
      <c r="V15" s="80">
        <v>0</v>
      </c>
      <c r="W15" s="80">
        <v>0</v>
      </c>
      <c r="X15" s="80">
        <v>0</v>
      </c>
      <c r="Y15" s="80">
        <v>0</v>
      </c>
      <c r="Z15" s="80">
        <v>0</v>
      </c>
      <c r="AA15" s="80">
        <v>0</v>
      </c>
      <c r="AB15" s="80">
        <v>0</v>
      </c>
      <c r="AC15" s="80">
        <v>0</v>
      </c>
      <c r="AD15" s="80">
        <v>6</v>
      </c>
      <c r="AE15" s="80">
        <v>4383.212121212121</v>
      </c>
      <c r="AF15" s="80">
        <v>2.38584</v>
      </c>
      <c r="AG15" s="80">
        <v>0</v>
      </c>
      <c r="AH15" s="80">
        <v>0</v>
      </c>
      <c r="AI15" s="80">
        <v>0</v>
      </c>
      <c r="AJ15" s="80">
        <v>0</v>
      </c>
      <c r="AK15" s="80">
        <v>0</v>
      </c>
      <c r="AL15" s="80">
        <v>0</v>
      </c>
      <c r="AM15" s="80">
        <v>4</v>
      </c>
      <c r="AN15" s="80">
        <v>1.2127477064220185</v>
      </c>
      <c r="AO15" s="80">
        <v>2.64379</v>
      </c>
      <c r="AP15" s="80">
        <v>31</v>
      </c>
      <c r="AQ15" s="80">
        <v>17.73288382687927</v>
      </c>
      <c r="AR15" s="80">
        <v>38.48693</v>
      </c>
      <c r="AS15" s="80">
        <v>19</v>
      </c>
      <c r="AT15" s="80">
        <v>2.542388</v>
      </c>
      <c r="AU15" s="80">
        <v>6.35597</v>
      </c>
      <c r="AV15" s="80">
        <v>60</v>
      </c>
      <c r="AW15" s="80">
        <v>34.09461328125</v>
      </c>
      <c r="AX15" s="80">
        <v>50.45317</v>
      </c>
      <c r="AY15" s="80">
        <v>0</v>
      </c>
      <c r="AZ15" s="80">
        <v>0</v>
      </c>
      <c r="BA15" s="80">
        <v>0</v>
      </c>
      <c r="BB15" s="80">
        <v>0</v>
      </c>
      <c r="BC15" s="80">
        <v>0</v>
      </c>
      <c r="BD15" s="80">
        <v>0</v>
      </c>
      <c r="BE15" s="81">
        <f t="shared" si="0"/>
        <v>28</v>
      </c>
      <c r="BF15" s="82"/>
      <c r="BG15" s="83">
        <f t="shared" si="1"/>
        <v>10.75337</v>
      </c>
      <c r="BH15" s="82">
        <f t="shared" si="1"/>
        <v>129</v>
      </c>
      <c r="BI15" s="82"/>
      <c r="BJ15" s="83">
        <f>SUM(H15,N15,T15,Z15,AF15,AL15,AR15,AX15,BD15)</f>
        <v>104.16066000000001</v>
      </c>
      <c r="BK15" s="84">
        <f aca="true" t="shared" si="2" ref="BK15:BK27">BG15+BJ15</f>
        <v>114.91403000000001</v>
      </c>
    </row>
    <row r="16" spans="1:63" s="85" customFormat="1" ht="18">
      <c r="A16" s="78">
        <v>3</v>
      </c>
      <c r="B16" s="79" t="s">
        <v>25</v>
      </c>
      <c r="C16" s="80">
        <v>2</v>
      </c>
      <c r="D16" s="81">
        <v>7136.984615384616</v>
      </c>
      <c r="E16" s="80">
        <v>2.31952</v>
      </c>
      <c r="F16" s="80">
        <v>4</v>
      </c>
      <c r="G16" s="80">
        <v>6122.83076923077</v>
      </c>
      <c r="H16" s="80">
        <v>1.98992</v>
      </c>
      <c r="I16" s="80">
        <v>0</v>
      </c>
      <c r="J16" s="80">
        <v>0</v>
      </c>
      <c r="K16" s="80">
        <v>0</v>
      </c>
      <c r="L16" s="80">
        <v>0</v>
      </c>
      <c r="M16" s="80">
        <v>0</v>
      </c>
      <c r="N16" s="80">
        <v>0</v>
      </c>
      <c r="O16" s="80">
        <v>12</v>
      </c>
      <c r="P16" s="80">
        <v>18.19658064516129</v>
      </c>
      <c r="Q16" s="80">
        <v>11.28188</v>
      </c>
      <c r="R16" s="80">
        <v>2</v>
      </c>
      <c r="S16" s="80">
        <v>0.8299193548387097</v>
      </c>
      <c r="T16" s="80">
        <v>0.51455</v>
      </c>
      <c r="U16" s="80">
        <v>0</v>
      </c>
      <c r="V16" s="80">
        <v>0</v>
      </c>
      <c r="W16" s="80">
        <v>0</v>
      </c>
      <c r="X16" s="80">
        <v>0</v>
      </c>
      <c r="Y16" s="80">
        <v>0</v>
      </c>
      <c r="Z16" s="80">
        <v>0</v>
      </c>
      <c r="AA16" s="80">
        <v>0</v>
      </c>
      <c r="AB16" s="80">
        <v>0</v>
      </c>
      <c r="AC16" s="80">
        <v>0</v>
      </c>
      <c r="AD16" s="80">
        <v>0</v>
      </c>
      <c r="AE16" s="80">
        <v>0</v>
      </c>
      <c r="AF16" s="80">
        <v>0</v>
      </c>
      <c r="AG16" s="80">
        <v>2</v>
      </c>
      <c r="AH16" s="80">
        <v>22.7930625</v>
      </c>
      <c r="AI16" s="80">
        <v>7.29378</v>
      </c>
      <c r="AJ16" s="80">
        <v>0</v>
      </c>
      <c r="AK16" s="80">
        <v>0</v>
      </c>
      <c r="AL16" s="80">
        <v>0</v>
      </c>
      <c r="AM16" s="80">
        <v>7</v>
      </c>
      <c r="AN16" s="80">
        <v>8.557771929824561</v>
      </c>
      <c r="AO16" s="80">
        <v>19.51172</v>
      </c>
      <c r="AP16" s="80">
        <v>8</v>
      </c>
      <c r="AQ16" s="80">
        <v>9.532995614035087</v>
      </c>
      <c r="AR16" s="80">
        <v>21.73523</v>
      </c>
      <c r="AS16" s="80">
        <v>95</v>
      </c>
      <c r="AT16" s="80">
        <v>297.1412291666667</v>
      </c>
      <c r="AU16" s="80">
        <v>142.62779</v>
      </c>
      <c r="AV16" s="80">
        <v>86</v>
      </c>
      <c r="AW16" s="80">
        <v>280.41908333333333</v>
      </c>
      <c r="AX16" s="80">
        <v>134.60116</v>
      </c>
      <c r="AY16" s="80">
        <v>0</v>
      </c>
      <c r="AZ16" s="80">
        <v>0</v>
      </c>
      <c r="BA16" s="80">
        <v>0</v>
      </c>
      <c r="BB16" s="80">
        <v>0</v>
      </c>
      <c r="BC16" s="80">
        <v>0</v>
      </c>
      <c r="BD16" s="80">
        <v>0</v>
      </c>
      <c r="BE16" s="81">
        <f t="shared" si="0"/>
        <v>118</v>
      </c>
      <c r="BF16" s="82"/>
      <c r="BG16" s="182">
        <f t="shared" si="1"/>
        <v>183.03469</v>
      </c>
      <c r="BH16" s="82">
        <f t="shared" si="1"/>
        <v>100</v>
      </c>
      <c r="BI16" s="82"/>
      <c r="BJ16" s="83">
        <f>SUM(H16,N16,T16,Z16,AF16,AL16,AR16,AX16,BD16)</f>
        <v>158.84086</v>
      </c>
      <c r="BK16" s="84">
        <f t="shared" si="2"/>
        <v>341.87555</v>
      </c>
    </row>
    <row r="17" spans="1:63" s="85" customFormat="1" ht="18">
      <c r="A17" s="78">
        <v>4</v>
      </c>
      <c r="B17" s="79" t="s">
        <v>26</v>
      </c>
      <c r="C17" s="80">
        <v>5</v>
      </c>
      <c r="D17" s="81">
        <v>2165</v>
      </c>
      <c r="E17" s="80">
        <v>2.7046200000000002</v>
      </c>
      <c r="F17" s="80">
        <v>13</v>
      </c>
      <c r="G17" s="80">
        <v>8030</v>
      </c>
      <c r="H17" s="80">
        <v>7.50988</v>
      </c>
      <c r="I17" s="80">
        <v>0</v>
      </c>
      <c r="J17" s="80">
        <v>0</v>
      </c>
      <c r="K17" s="80">
        <v>0</v>
      </c>
      <c r="L17" s="80">
        <v>0</v>
      </c>
      <c r="M17" s="80">
        <v>0</v>
      </c>
      <c r="N17" s="80">
        <v>0</v>
      </c>
      <c r="O17" s="80">
        <v>1</v>
      </c>
      <c r="P17" s="80">
        <v>0</v>
      </c>
      <c r="Q17" s="80">
        <v>0.007</v>
      </c>
      <c r="R17" s="80">
        <v>0</v>
      </c>
      <c r="S17" s="80">
        <v>0</v>
      </c>
      <c r="T17" s="80">
        <v>0</v>
      </c>
      <c r="U17" s="80">
        <v>0</v>
      </c>
      <c r="V17" s="80">
        <v>0</v>
      </c>
      <c r="W17" s="80">
        <v>0</v>
      </c>
      <c r="X17" s="80">
        <v>0</v>
      </c>
      <c r="Y17" s="80">
        <v>0</v>
      </c>
      <c r="Z17" s="80">
        <v>0</v>
      </c>
      <c r="AA17" s="80">
        <v>0</v>
      </c>
      <c r="AB17" s="80">
        <v>0</v>
      </c>
      <c r="AC17" s="80">
        <v>0</v>
      </c>
      <c r="AD17" s="164">
        <v>2</v>
      </c>
      <c r="AE17" s="80">
        <v>0</v>
      </c>
      <c r="AF17" s="80">
        <v>1.08112</v>
      </c>
      <c r="AG17" s="80">
        <v>2</v>
      </c>
      <c r="AH17" s="80">
        <v>2</v>
      </c>
      <c r="AI17" s="80">
        <v>0.6632549999999999</v>
      </c>
      <c r="AJ17" s="80">
        <v>6</v>
      </c>
      <c r="AK17" s="80">
        <v>1.5</v>
      </c>
      <c r="AL17" s="80">
        <v>2.727</v>
      </c>
      <c r="AM17" s="80">
        <v>6</v>
      </c>
      <c r="AN17" s="80">
        <v>0.5</v>
      </c>
      <c r="AO17" s="80">
        <v>5.87363</v>
      </c>
      <c r="AP17" s="80">
        <v>2</v>
      </c>
      <c r="AQ17" s="80">
        <v>0.03</v>
      </c>
      <c r="AR17" s="80">
        <v>6.74412</v>
      </c>
      <c r="AS17" s="80">
        <v>25</v>
      </c>
      <c r="AT17" s="80">
        <v>11.87</v>
      </c>
      <c r="AU17" s="80">
        <v>27.443635</v>
      </c>
      <c r="AV17" s="80">
        <v>92</v>
      </c>
      <c r="AW17" s="80">
        <v>59.88</v>
      </c>
      <c r="AX17" s="80">
        <v>24.802215</v>
      </c>
      <c r="AY17" s="80">
        <v>0</v>
      </c>
      <c r="AZ17" s="80">
        <v>0</v>
      </c>
      <c r="BA17" s="80">
        <v>0</v>
      </c>
      <c r="BB17" s="80">
        <v>0</v>
      </c>
      <c r="BC17" s="80">
        <v>0</v>
      </c>
      <c r="BD17" s="80">
        <v>0</v>
      </c>
      <c r="BE17" s="81">
        <f t="shared" si="0"/>
        <v>39</v>
      </c>
      <c r="BF17" s="82"/>
      <c r="BG17" s="83">
        <f t="shared" si="1"/>
        <v>36.69214</v>
      </c>
      <c r="BH17" s="82">
        <f t="shared" si="1"/>
        <v>115</v>
      </c>
      <c r="BI17" s="82"/>
      <c r="BJ17" s="83">
        <f>SUM(H17,N17,T17,Z17,AF17,AL17,AR17,AX17,BD17)</f>
        <v>42.864335</v>
      </c>
      <c r="BK17" s="84">
        <f t="shared" si="2"/>
        <v>79.556475</v>
      </c>
    </row>
    <row r="18" spans="1:63" s="85" customFormat="1" ht="18">
      <c r="A18" s="78">
        <v>5</v>
      </c>
      <c r="B18" s="79" t="s">
        <v>27</v>
      </c>
      <c r="C18" s="80">
        <v>12</v>
      </c>
      <c r="D18" s="81">
        <v>25972.1</v>
      </c>
      <c r="E18" s="80">
        <v>9.83449</v>
      </c>
      <c r="F18" s="80">
        <v>5</v>
      </c>
      <c r="G18" s="80">
        <v>1582.69</v>
      </c>
      <c r="H18" s="80">
        <v>0.70012</v>
      </c>
      <c r="I18" s="80">
        <v>0</v>
      </c>
      <c r="J18" s="80">
        <v>0</v>
      </c>
      <c r="K18" s="161">
        <v>0</v>
      </c>
      <c r="L18" s="80">
        <v>1</v>
      </c>
      <c r="M18" s="80">
        <v>0.1</v>
      </c>
      <c r="N18" s="161">
        <v>0.168</v>
      </c>
      <c r="O18" s="81">
        <v>10</v>
      </c>
      <c r="P18" s="81">
        <v>12</v>
      </c>
      <c r="Q18" s="161">
        <v>1.179771</v>
      </c>
      <c r="R18" s="81">
        <v>29</v>
      </c>
      <c r="S18" s="162">
        <v>30.556</v>
      </c>
      <c r="T18" s="161">
        <v>29.26757</v>
      </c>
      <c r="U18" s="80">
        <v>1</v>
      </c>
      <c r="V18" s="80">
        <v>0</v>
      </c>
      <c r="W18" s="80">
        <v>0.41188</v>
      </c>
      <c r="X18" s="80">
        <v>9</v>
      </c>
      <c r="Y18" s="80">
        <v>36353</v>
      </c>
      <c r="Z18" s="80">
        <v>2.7585699999999997</v>
      </c>
      <c r="AA18" s="80">
        <v>4</v>
      </c>
      <c r="AB18" s="80">
        <v>15000</v>
      </c>
      <c r="AC18" s="80">
        <v>0.58311</v>
      </c>
      <c r="AD18" s="80">
        <v>4</v>
      </c>
      <c r="AE18" s="80">
        <v>5570</v>
      </c>
      <c r="AF18" s="80">
        <v>1.65462</v>
      </c>
      <c r="AG18" s="80">
        <v>3</v>
      </c>
      <c r="AH18" s="80">
        <v>2</v>
      </c>
      <c r="AI18" s="80">
        <v>0</v>
      </c>
      <c r="AJ18" s="80">
        <v>7</v>
      </c>
      <c r="AK18" s="80">
        <v>3.5</v>
      </c>
      <c r="AL18" s="80">
        <v>1.5581500000000001</v>
      </c>
      <c r="AM18" s="80">
        <v>6</v>
      </c>
      <c r="AN18" s="80">
        <v>5</v>
      </c>
      <c r="AO18" s="80">
        <v>3.68889</v>
      </c>
      <c r="AP18" s="80">
        <v>10</v>
      </c>
      <c r="AQ18" s="80">
        <v>10.8</v>
      </c>
      <c r="AR18" s="80">
        <v>2.32388</v>
      </c>
      <c r="AS18" s="80">
        <v>33</v>
      </c>
      <c r="AT18" s="163">
        <v>30.4</v>
      </c>
      <c r="AU18" s="80">
        <v>11.04594</v>
      </c>
      <c r="AV18" s="80">
        <v>105</v>
      </c>
      <c r="AW18" s="163">
        <v>120</v>
      </c>
      <c r="AX18" s="80">
        <v>45.09715</v>
      </c>
      <c r="AY18" s="80">
        <v>0</v>
      </c>
      <c r="AZ18" s="80">
        <v>0</v>
      </c>
      <c r="BA18" s="80">
        <v>0</v>
      </c>
      <c r="BB18" s="80">
        <v>0</v>
      </c>
      <c r="BC18" s="80">
        <v>0</v>
      </c>
      <c r="BD18" s="80">
        <v>0</v>
      </c>
      <c r="BE18" s="81">
        <f t="shared" si="0"/>
        <v>69</v>
      </c>
      <c r="BF18" s="82"/>
      <c r="BG18" s="83">
        <f t="shared" si="1"/>
        <v>26.744081</v>
      </c>
      <c r="BH18" s="82">
        <f t="shared" si="1"/>
        <v>170</v>
      </c>
      <c r="BI18" s="82"/>
      <c r="BJ18" s="83">
        <f aca="true" t="shared" si="3" ref="BJ18:BJ26">SUM(H18,N18,T18,Z18,AF18,AL18,AR18,AX18,BD18)</f>
        <v>83.52806000000001</v>
      </c>
      <c r="BK18" s="84">
        <f t="shared" si="2"/>
        <v>110.272141</v>
      </c>
    </row>
    <row r="19" spans="1:63" s="191" customFormat="1" ht="18">
      <c r="A19" s="185">
        <v>6</v>
      </c>
      <c r="B19" s="186" t="s">
        <v>28</v>
      </c>
      <c r="C19" s="164">
        <v>26</v>
      </c>
      <c r="D19" s="187">
        <v>64989.23</v>
      </c>
      <c r="E19" s="164">
        <v>19.497545</v>
      </c>
      <c r="F19" s="164">
        <v>30</v>
      </c>
      <c r="G19" s="164">
        <v>29303.05</v>
      </c>
      <c r="H19" s="164">
        <v>25.554895</v>
      </c>
      <c r="I19" s="164">
        <v>0</v>
      </c>
      <c r="J19" s="164">
        <v>0</v>
      </c>
      <c r="K19" s="164">
        <v>0</v>
      </c>
      <c r="L19" s="164">
        <v>10</v>
      </c>
      <c r="M19" s="164">
        <v>0</v>
      </c>
      <c r="N19" s="164">
        <v>2.90779</v>
      </c>
      <c r="O19" s="164">
        <v>6</v>
      </c>
      <c r="P19" s="164">
        <v>6</v>
      </c>
      <c r="Q19" s="164">
        <v>4.159665</v>
      </c>
      <c r="R19" s="164">
        <v>16</v>
      </c>
      <c r="S19" s="164">
        <v>14.25</v>
      </c>
      <c r="T19" s="164">
        <v>75.910585</v>
      </c>
      <c r="U19" s="164">
        <v>0</v>
      </c>
      <c r="V19" s="164">
        <v>0</v>
      </c>
      <c r="W19" s="164">
        <v>0</v>
      </c>
      <c r="X19" s="164">
        <v>0</v>
      </c>
      <c r="Y19" s="164">
        <v>0</v>
      </c>
      <c r="Z19" s="164">
        <v>0</v>
      </c>
      <c r="AA19" s="164">
        <v>0</v>
      </c>
      <c r="AB19" s="164">
        <v>0</v>
      </c>
      <c r="AC19" s="164">
        <v>0</v>
      </c>
      <c r="AD19" s="164">
        <v>3</v>
      </c>
      <c r="AE19" s="164">
        <v>0</v>
      </c>
      <c r="AF19" s="164">
        <v>4.752965</v>
      </c>
      <c r="AG19" s="164">
        <v>36</v>
      </c>
      <c r="AH19" s="164">
        <v>90.94</v>
      </c>
      <c r="AI19" s="164">
        <v>29.19908</v>
      </c>
      <c r="AJ19" s="164">
        <v>18</v>
      </c>
      <c r="AK19" s="164">
        <v>40.925</v>
      </c>
      <c r="AL19" s="164">
        <v>16.458185</v>
      </c>
      <c r="AM19" s="164">
        <v>6</v>
      </c>
      <c r="AN19" s="164">
        <v>3.58</v>
      </c>
      <c r="AO19" s="164">
        <v>16.22389</v>
      </c>
      <c r="AP19" s="164">
        <v>20</v>
      </c>
      <c r="AQ19" s="164">
        <v>10.206</v>
      </c>
      <c r="AR19" s="164">
        <v>35.095355</v>
      </c>
      <c r="AS19" s="164">
        <v>47</v>
      </c>
      <c r="AT19" s="164">
        <v>13.878</v>
      </c>
      <c r="AU19" s="164">
        <v>37.475255</v>
      </c>
      <c r="AV19" s="164">
        <v>115</v>
      </c>
      <c r="AW19" s="164">
        <v>42.45</v>
      </c>
      <c r="AX19" s="164">
        <v>142.61478</v>
      </c>
      <c r="AY19" s="188">
        <v>0</v>
      </c>
      <c r="AZ19" s="188">
        <v>0</v>
      </c>
      <c r="BA19" s="188">
        <v>0</v>
      </c>
      <c r="BB19" s="188">
        <v>0</v>
      </c>
      <c r="BC19" s="188">
        <v>0</v>
      </c>
      <c r="BD19" s="188">
        <v>0</v>
      </c>
      <c r="BE19" s="81">
        <f t="shared" si="0"/>
        <v>121</v>
      </c>
      <c r="BF19" s="189"/>
      <c r="BG19" s="190">
        <f t="shared" si="1"/>
        <v>106.55543499999999</v>
      </c>
      <c r="BH19" s="82">
        <f t="shared" si="1"/>
        <v>212</v>
      </c>
      <c r="BI19" s="189"/>
      <c r="BJ19" s="190">
        <f t="shared" si="3"/>
        <v>303.294555</v>
      </c>
      <c r="BK19" s="84">
        <f t="shared" si="2"/>
        <v>409.84999</v>
      </c>
    </row>
    <row r="20" spans="1:63" s="85" customFormat="1" ht="18">
      <c r="A20" s="78">
        <v>7</v>
      </c>
      <c r="B20" s="79" t="s">
        <v>29</v>
      </c>
      <c r="C20" s="80">
        <v>2</v>
      </c>
      <c r="D20" s="81">
        <v>37500</v>
      </c>
      <c r="E20" s="80">
        <v>0.1287</v>
      </c>
      <c r="F20" s="80">
        <v>11</v>
      </c>
      <c r="G20" s="80">
        <v>650188.28</v>
      </c>
      <c r="H20" s="80">
        <v>2.1711</v>
      </c>
      <c r="I20" s="80">
        <v>0</v>
      </c>
      <c r="J20" s="80">
        <v>0</v>
      </c>
      <c r="K20" s="80">
        <v>0</v>
      </c>
      <c r="L20" s="80">
        <v>23</v>
      </c>
      <c r="M20" s="80">
        <v>0</v>
      </c>
      <c r="N20" s="80">
        <v>0</v>
      </c>
      <c r="O20" s="80">
        <v>0</v>
      </c>
      <c r="P20" s="80">
        <v>0</v>
      </c>
      <c r="Q20" s="80">
        <v>0</v>
      </c>
      <c r="R20" s="80">
        <v>2</v>
      </c>
      <c r="S20" s="80">
        <v>0.8</v>
      </c>
      <c r="T20" s="80">
        <v>0</v>
      </c>
      <c r="U20" s="80">
        <v>1</v>
      </c>
      <c r="V20" s="80">
        <v>4000</v>
      </c>
      <c r="W20" s="80">
        <v>0.96825</v>
      </c>
      <c r="X20" s="80">
        <v>5</v>
      </c>
      <c r="Y20" s="80">
        <v>4</v>
      </c>
      <c r="Z20" s="80">
        <v>0.37305</v>
      </c>
      <c r="AA20" s="80">
        <v>0</v>
      </c>
      <c r="AB20" s="80">
        <v>0</v>
      </c>
      <c r="AC20" s="80">
        <v>0</v>
      </c>
      <c r="AD20" s="80">
        <v>18</v>
      </c>
      <c r="AE20" s="80">
        <v>1809</v>
      </c>
      <c r="AF20" s="80">
        <v>0.41919</v>
      </c>
      <c r="AG20" s="80">
        <v>5</v>
      </c>
      <c r="AH20" s="80">
        <v>14.94</v>
      </c>
      <c r="AI20" s="80">
        <v>4.8412</v>
      </c>
      <c r="AJ20" s="80">
        <v>4</v>
      </c>
      <c r="AK20" s="80">
        <v>2.5</v>
      </c>
      <c r="AL20" s="80">
        <v>1.2075</v>
      </c>
      <c r="AM20" s="80">
        <v>19</v>
      </c>
      <c r="AN20" s="80">
        <v>5015.62</v>
      </c>
      <c r="AO20" s="80">
        <v>22.76561</v>
      </c>
      <c r="AP20" s="80">
        <v>49</v>
      </c>
      <c r="AQ20" s="80">
        <v>25.04</v>
      </c>
      <c r="AR20" s="80">
        <v>24.02389</v>
      </c>
      <c r="AS20" s="80">
        <v>44</v>
      </c>
      <c r="AT20" s="80">
        <v>49.22</v>
      </c>
      <c r="AU20" s="80">
        <v>35.53076</v>
      </c>
      <c r="AV20" s="80">
        <v>105</v>
      </c>
      <c r="AW20" s="80">
        <v>137.25</v>
      </c>
      <c r="AX20" s="80">
        <v>42.95253</v>
      </c>
      <c r="AY20" s="80">
        <v>0</v>
      </c>
      <c r="AZ20" s="80">
        <v>0</v>
      </c>
      <c r="BA20" s="80">
        <v>0</v>
      </c>
      <c r="BB20" s="80">
        <v>0</v>
      </c>
      <c r="BC20" s="80">
        <v>0</v>
      </c>
      <c r="BD20" s="80">
        <v>0</v>
      </c>
      <c r="BE20" s="81">
        <f t="shared" si="0"/>
        <v>71</v>
      </c>
      <c r="BF20" s="82"/>
      <c r="BG20" s="83">
        <f t="shared" si="1"/>
        <v>64.23452</v>
      </c>
      <c r="BH20" s="82">
        <f t="shared" si="1"/>
        <v>217</v>
      </c>
      <c r="BI20" s="82"/>
      <c r="BJ20" s="83">
        <f t="shared" si="3"/>
        <v>71.14726</v>
      </c>
      <c r="BK20" s="84">
        <f t="shared" si="2"/>
        <v>135.38178</v>
      </c>
    </row>
    <row r="21" spans="1:63" s="85" customFormat="1" ht="18">
      <c r="A21" s="78">
        <v>8</v>
      </c>
      <c r="B21" s="79" t="s">
        <v>30</v>
      </c>
      <c r="C21" s="80">
        <v>9</v>
      </c>
      <c r="D21" s="81">
        <v>1500</v>
      </c>
      <c r="E21" s="80">
        <v>0.6674</v>
      </c>
      <c r="F21" s="80">
        <v>25</v>
      </c>
      <c r="G21" s="80">
        <v>21575</v>
      </c>
      <c r="H21" s="80">
        <v>25.12424</v>
      </c>
      <c r="I21" s="80">
        <v>4</v>
      </c>
      <c r="J21" s="80">
        <v>2.5</v>
      </c>
      <c r="K21" s="80">
        <v>1.36221</v>
      </c>
      <c r="L21" s="80">
        <v>5</v>
      </c>
      <c r="M21" s="80">
        <v>0</v>
      </c>
      <c r="N21" s="80">
        <v>1.43017</v>
      </c>
      <c r="O21" s="80">
        <v>42</v>
      </c>
      <c r="P21" s="80">
        <v>33.8</v>
      </c>
      <c r="Q21" s="80">
        <v>5.003845</v>
      </c>
      <c r="R21" s="80">
        <v>55</v>
      </c>
      <c r="S21" s="80">
        <v>63.2</v>
      </c>
      <c r="T21" s="80">
        <v>40.598185</v>
      </c>
      <c r="U21" s="80">
        <v>0</v>
      </c>
      <c r="V21" s="80">
        <v>0</v>
      </c>
      <c r="W21" s="80">
        <v>0</v>
      </c>
      <c r="X21" s="80">
        <v>1</v>
      </c>
      <c r="Y21" s="80">
        <v>160</v>
      </c>
      <c r="Z21" s="80">
        <v>1.4548</v>
      </c>
      <c r="AA21" s="80">
        <v>8</v>
      </c>
      <c r="AB21" s="80">
        <v>3625</v>
      </c>
      <c r="AC21" s="80">
        <v>3.7679</v>
      </c>
      <c r="AD21" s="80">
        <v>8</v>
      </c>
      <c r="AE21" s="80">
        <v>800</v>
      </c>
      <c r="AF21" s="80">
        <v>7.36871</v>
      </c>
      <c r="AG21" s="80">
        <v>2</v>
      </c>
      <c r="AH21" s="80">
        <v>0</v>
      </c>
      <c r="AI21" s="80">
        <v>0.01316</v>
      </c>
      <c r="AJ21" s="80">
        <v>7</v>
      </c>
      <c r="AK21" s="80">
        <v>2.295</v>
      </c>
      <c r="AL21" s="80">
        <v>2.8527</v>
      </c>
      <c r="AM21" s="80">
        <v>3</v>
      </c>
      <c r="AN21" s="80">
        <v>2</v>
      </c>
      <c r="AO21" s="80">
        <v>2.06392</v>
      </c>
      <c r="AP21" s="80">
        <v>36</v>
      </c>
      <c r="AQ21" s="80">
        <v>1036.4</v>
      </c>
      <c r="AR21" s="80">
        <v>22.257285</v>
      </c>
      <c r="AS21" s="80">
        <v>32</v>
      </c>
      <c r="AT21" s="80">
        <v>5.8</v>
      </c>
      <c r="AU21" s="80">
        <v>14.505955</v>
      </c>
      <c r="AV21" s="80">
        <v>68</v>
      </c>
      <c r="AW21" s="80">
        <v>48.19</v>
      </c>
      <c r="AX21" s="80">
        <v>67.656055</v>
      </c>
      <c r="AY21" s="80">
        <v>0</v>
      </c>
      <c r="AZ21" s="80">
        <v>0</v>
      </c>
      <c r="BA21" s="80">
        <v>0</v>
      </c>
      <c r="BB21" s="80">
        <v>0</v>
      </c>
      <c r="BC21" s="80">
        <v>0</v>
      </c>
      <c r="BD21" s="80">
        <v>0</v>
      </c>
      <c r="BE21" s="81">
        <f t="shared" si="0"/>
        <v>100</v>
      </c>
      <c r="BF21" s="82"/>
      <c r="BG21" s="83">
        <f t="shared" si="1"/>
        <v>27.38439</v>
      </c>
      <c r="BH21" s="82">
        <f t="shared" si="1"/>
        <v>205</v>
      </c>
      <c r="BI21" s="82"/>
      <c r="BJ21" s="83">
        <f t="shared" si="3"/>
        <v>168.742145</v>
      </c>
      <c r="BK21" s="84">
        <f t="shared" si="2"/>
        <v>196.126535</v>
      </c>
    </row>
    <row r="22" spans="1:63" s="85" customFormat="1" ht="18">
      <c r="A22" s="78">
        <v>9</v>
      </c>
      <c r="B22" s="79" t="s">
        <v>31</v>
      </c>
      <c r="C22" s="80">
        <v>12</v>
      </c>
      <c r="D22" s="81">
        <v>14756</v>
      </c>
      <c r="E22" s="80">
        <v>6.6402</v>
      </c>
      <c r="F22" s="80">
        <v>9</v>
      </c>
      <c r="G22" s="80">
        <v>7269.155555555555</v>
      </c>
      <c r="H22" s="80">
        <v>3.27112</v>
      </c>
      <c r="I22" s="80">
        <v>0</v>
      </c>
      <c r="J22" s="80">
        <v>0</v>
      </c>
      <c r="K22" s="80">
        <v>0</v>
      </c>
      <c r="L22" s="80">
        <v>1</v>
      </c>
      <c r="M22" s="80">
        <v>12.527913978494624</v>
      </c>
      <c r="N22" s="80">
        <v>2.91274</v>
      </c>
      <c r="O22" s="80">
        <v>4</v>
      </c>
      <c r="P22" s="80">
        <v>4.637219209914795</v>
      </c>
      <c r="Q22" s="80">
        <v>2.993325</v>
      </c>
      <c r="R22" s="80">
        <v>13</v>
      </c>
      <c r="S22" s="80">
        <v>19.55456883557394</v>
      </c>
      <c r="T22" s="80">
        <v>12.05362</v>
      </c>
      <c r="U22" s="80">
        <v>0</v>
      </c>
      <c r="V22" s="80">
        <v>0</v>
      </c>
      <c r="W22" s="80">
        <v>0</v>
      </c>
      <c r="X22" s="80">
        <v>0</v>
      </c>
      <c r="Y22" s="80">
        <v>0</v>
      </c>
      <c r="Z22" s="80">
        <v>0</v>
      </c>
      <c r="AA22" s="80">
        <v>1</v>
      </c>
      <c r="AB22" s="80">
        <v>780</v>
      </c>
      <c r="AC22" s="80">
        <v>0.273</v>
      </c>
      <c r="AD22" s="80">
        <v>16</v>
      </c>
      <c r="AE22" s="80">
        <v>8446.257142857143</v>
      </c>
      <c r="AF22" s="80">
        <v>2.95619</v>
      </c>
      <c r="AG22" s="80">
        <v>5</v>
      </c>
      <c r="AH22" s="80">
        <v>11.903532291104359</v>
      </c>
      <c r="AI22" s="80">
        <v>2.900625</v>
      </c>
      <c r="AJ22" s="80">
        <v>6</v>
      </c>
      <c r="AK22" s="80">
        <v>7.262523009500011</v>
      </c>
      <c r="AL22" s="80">
        <v>1.87194</v>
      </c>
      <c r="AM22" s="80">
        <v>0</v>
      </c>
      <c r="AN22" s="80">
        <v>0</v>
      </c>
      <c r="AO22" s="80">
        <v>0</v>
      </c>
      <c r="AP22" s="80">
        <v>14</v>
      </c>
      <c r="AQ22" s="80">
        <v>31.36847209039174</v>
      </c>
      <c r="AR22" s="80">
        <v>28.7622</v>
      </c>
      <c r="AS22" s="80">
        <v>18</v>
      </c>
      <c r="AT22" s="80">
        <v>16.978890229191798</v>
      </c>
      <c r="AU22" s="80">
        <v>10.556625</v>
      </c>
      <c r="AV22" s="80">
        <v>34</v>
      </c>
      <c r="AW22" s="80">
        <v>23.873282916975125</v>
      </c>
      <c r="AX22" s="80">
        <v>17.767335</v>
      </c>
      <c r="AY22" s="80">
        <v>0</v>
      </c>
      <c r="AZ22" s="80">
        <v>0</v>
      </c>
      <c r="BA22" s="80">
        <v>0</v>
      </c>
      <c r="BB22" s="80">
        <v>0</v>
      </c>
      <c r="BC22" s="80">
        <v>0</v>
      </c>
      <c r="BD22" s="80">
        <v>0</v>
      </c>
      <c r="BE22" s="82">
        <f t="shared" si="0"/>
        <v>40</v>
      </c>
      <c r="BF22" s="82"/>
      <c r="BG22" s="83">
        <f t="shared" si="1"/>
        <v>23.363775</v>
      </c>
      <c r="BH22" s="82">
        <f t="shared" si="1"/>
        <v>93</v>
      </c>
      <c r="BI22" s="82"/>
      <c r="BJ22" s="83">
        <f t="shared" si="3"/>
        <v>69.595145</v>
      </c>
      <c r="BK22" s="84">
        <f t="shared" si="2"/>
        <v>92.95892</v>
      </c>
    </row>
    <row r="23" spans="1:63" s="85" customFormat="1" ht="18">
      <c r="A23" s="78">
        <v>10</v>
      </c>
      <c r="B23" s="79" t="s">
        <v>32</v>
      </c>
      <c r="C23" s="80">
        <v>4</v>
      </c>
      <c r="D23" s="81">
        <v>3381</v>
      </c>
      <c r="E23" s="80">
        <v>2.09582</v>
      </c>
      <c r="F23" s="80">
        <v>38</v>
      </c>
      <c r="G23" s="80">
        <v>53274.5</v>
      </c>
      <c r="H23" s="80">
        <v>15.23533</v>
      </c>
      <c r="I23" s="80">
        <v>1</v>
      </c>
      <c r="J23" s="80">
        <v>1.5</v>
      </c>
      <c r="K23" s="80">
        <v>0.17899</v>
      </c>
      <c r="L23" s="80">
        <v>85</v>
      </c>
      <c r="M23" s="80">
        <v>14.5</v>
      </c>
      <c r="N23" s="80">
        <v>5.38679</v>
      </c>
      <c r="O23" s="80">
        <v>1</v>
      </c>
      <c r="P23" s="80">
        <v>0.2</v>
      </c>
      <c r="Q23" s="80">
        <v>0</v>
      </c>
      <c r="R23" s="80">
        <v>0</v>
      </c>
      <c r="S23" s="80">
        <v>0</v>
      </c>
      <c r="T23" s="80">
        <v>0</v>
      </c>
      <c r="U23" s="80">
        <v>1</v>
      </c>
      <c r="V23" s="80">
        <v>0</v>
      </c>
      <c r="W23" s="80">
        <v>0.41188</v>
      </c>
      <c r="X23" s="80">
        <v>9</v>
      </c>
      <c r="Y23" s="80">
        <v>36353</v>
      </c>
      <c r="Z23" s="80">
        <v>4.28932</v>
      </c>
      <c r="AA23" s="80">
        <v>2</v>
      </c>
      <c r="AB23" s="80">
        <v>7500</v>
      </c>
      <c r="AC23" s="80">
        <v>0.50361</v>
      </c>
      <c r="AD23" s="80">
        <v>6</v>
      </c>
      <c r="AE23" s="80">
        <v>12870</v>
      </c>
      <c r="AF23" s="80">
        <v>0.73575</v>
      </c>
      <c r="AG23" s="80">
        <v>3</v>
      </c>
      <c r="AH23" s="80">
        <v>2</v>
      </c>
      <c r="AI23" s="80">
        <v>0</v>
      </c>
      <c r="AJ23" s="80">
        <v>5</v>
      </c>
      <c r="AK23" s="80">
        <v>3.3</v>
      </c>
      <c r="AL23" s="80">
        <v>0.84352</v>
      </c>
      <c r="AM23" s="80">
        <v>3</v>
      </c>
      <c r="AN23" s="80">
        <v>2.8</v>
      </c>
      <c r="AO23" s="80">
        <v>0.81188</v>
      </c>
      <c r="AP23" s="80">
        <v>11</v>
      </c>
      <c r="AQ23" s="80">
        <v>11.6</v>
      </c>
      <c r="AR23" s="80">
        <v>2.69863</v>
      </c>
      <c r="AS23" s="80">
        <v>19</v>
      </c>
      <c r="AT23" s="80">
        <v>14.6</v>
      </c>
      <c r="AU23" s="80">
        <v>6.3551</v>
      </c>
      <c r="AV23" s="80">
        <v>101</v>
      </c>
      <c r="AW23" s="80">
        <v>116.3</v>
      </c>
      <c r="AX23" s="80">
        <v>33.24719</v>
      </c>
      <c r="AY23" s="80">
        <v>0</v>
      </c>
      <c r="AZ23" s="80">
        <v>0</v>
      </c>
      <c r="BA23" s="80">
        <v>0</v>
      </c>
      <c r="BB23" s="80">
        <v>0</v>
      </c>
      <c r="BC23" s="80">
        <v>0</v>
      </c>
      <c r="BD23" s="80">
        <v>0</v>
      </c>
      <c r="BE23" s="81">
        <f t="shared" si="0"/>
        <v>34</v>
      </c>
      <c r="BF23" s="82"/>
      <c r="BG23" s="83">
        <f t="shared" si="1"/>
        <v>10.35728</v>
      </c>
      <c r="BH23" s="82">
        <f t="shared" si="1"/>
        <v>255</v>
      </c>
      <c r="BI23" s="82"/>
      <c r="BJ23" s="83">
        <f t="shared" si="3"/>
        <v>62.436530000000005</v>
      </c>
      <c r="BK23" s="84">
        <f t="shared" si="2"/>
        <v>72.79381000000001</v>
      </c>
    </row>
    <row r="24" spans="1:63" s="85" customFormat="1" ht="18">
      <c r="A24" s="78">
        <v>11</v>
      </c>
      <c r="B24" s="79" t="s">
        <v>33</v>
      </c>
      <c r="C24" s="80">
        <v>9</v>
      </c>
      <c r="D24" s="81">
        <v>30400</v>
      </c>
      <c r="E24" s="80">
        <v>12.23287</v>
      </c>
      <c r="F24" s="80">
        <v>2</v>
      </c>
      <c r="G24" s="80">
        <v>800</v>
      </c>
      <c r="H24" s="80">
        <v>0.46575</v>
      </c>
      <c r="I24" s="80">
        <v>1</v>
      </c>
      <c r="J24" s="80">
        <v>200000</v>
      </c>
      <c r="K24" s="80">
        <v>1.2555</v>
      </c>
      <c r="L24" s="80">
        <v>0</v>
      </c>
      <c r="M24" s="80">
        <v>0</v>
      </c>
      <c r="N24" s="80">
        <v>0</v>
      </c>
      <c r="O24" s="80">
        <v>30</v>
      </c>
      <c r="P24" s="80">
        <v>61.54</v>
      </c>
      <c r="Q24" s="80">
        <v>38.32523</v>
      </c>
      <c r="R24" s="80">
        <v>6</v>
      </c>
      <c r="S24" s="80">
        <v>0.95</v>
      </c>
      <c r="T24" s="80">
        <v>0.64395</v>
      </c>
      <c r="U24" s="80">
        <v>0</v>
      </c>
      <c r="V24" s="80">
        <v>0</v>
      </c>
      <c r="W24" s="80">
        <v>0</v>
      </c>
      <c r="X24" s="80">
        <v>0</v>
      </c>
      <c r="Y24" s="80">
        <v>0</v>
      </c>
      <c r="Z24" s="80">
        <v>0</v>
      </c>
      <c r="AA24" s="80">
        <v>10</v>
      </c>
      <c r="AB24" s="80">
        <v>31</v>
      </c>
      <c r="AC24" s="80">
        <v>5.02629</v>
      </c>
      <c r="AD24" s="80">
        <v>7</v>
      </c>
      <c r="AE24" s="80">
        <v>0</v>
      </c>
      <c r="AF24" s="80">
        <v>0</v>
      </c>
      <c r="AG24" s="80">
        <v>4</v>
      </c>
      <c r="AH24" s="80">
        <v>7150</v>
      </c>
      <c r="AI24" s="80">
        <v>2.98307</v>
      </c>
      <c r="AJ24" s="80">
        <v>1</v>
      </c>
      <c r="AK24" s="80">
        <v>0</v>
      </c>
      <c r="AL24" s="80">
        <v>0</v>
      </c>
      <c r="AM24" s="80">
        <v>16</v>
      </c>
      <c r="AN24" s="80">
        <v>12.43</v>
      </c>
      <c r="AO24" s="80">
        <v>17.7903</v>
      </c>
      <c r="AP24" s="80">
        <v>4</v>
      </c>
      <c r="AQ24" s="80">
        <v>1.5</v>
      </c>
      <c r="AR24" s="80">
        <v>3.06588</v>
      </c>
      <c r="AS24" s="80">
        <v>31</v>
      </c>
      <c r="AT24" s="80">
        <v>39.54</v>
      </c>
      <c r="AU24" s="80">
        <v>34.822785</v>
      </c>
      <c r="AV24" s="80">
        <v>9</v>
      </c>
      <c r="AW24" s="80">
        <v>0</v>
      </c>
      <c r="AX24" s="80">
        <v>0</v>
      </c>
      <c r="AY24" s="80">
        <v>0</v>
      </c>
      <c r="AZ24" s="80">
        <v>0</v>
      </c>
      <c r="BA24" s="80">
        <v>0</v>
      </c>
      <c r="BB24" s="80">
        <v>0</v>
      </c>
      <c r="BC24" s="80">
        <v>0</v>
      </c>
      <c r="BD24" s="80">
        <v>0</v>
      </c>
      <c r="BE24" s="81">
        <f t="shared" si="0"/>
        <v>101</v>
      </c>
      <c r="BF24" s="82"/>
      <c r="BG24" s="83">
        <f t="shared" si="1"/>
        <v>112.43604500000001</v>
      </c>
      <c r="BH24" s="82">
        <f t="shared" si="1"/>
        <v>29</v>
      </c>
      <c r="BI24" s="82"/>
      <c r="BJ24" s="83">
        <f t="shared" si="3"/>
        <v>4.17558</v>
      </c>
      <c r="BK24" s="84">
        <f t="shared" si="2"/>
        <v>116.611625</v>
      </c>
    </row>
    <row r="25" spans="1:63" s="85" customFormat="1" ht="18">
      <c r="A25" s="78">
        <v>12</v>
      </c>
      <c r="B25" s="79" t="s">
        <v>34</v>
      </c>
      <c r="C25" s="80">
        <v>1</v>
      </c>
      <c r="D25" s="81">
        <v>1133.41</v>
      </c>
      <c r="E25" s="80">
        <v>0.39175</v>
      </c>
      <c r="F25" s="80">
        <v>3</v>
      </c>
      <c r="G25" s="80">
        <v>2292</v>
      </c>
      <c r="H25" s="80">
        <v>0.019</v>
      </c>
      <c r="I25" s="165">
        <v>3</v>
      </c>
      <c r="J25" s="166">
        <v>2.8</v>
      </c>
      <c r="K25" s="165">
        <v>0.09402</v>
      </c>
      <c r="L25" s="165">
        <v>10</v>
      </c>
      <c r="M25" s="165">
        <v>71.95</v>
      </c>
      <c r="N25" s="165">
        <v>0.085462</v>
      </c>
      <c r="O25" s="80">
        <v>0</v>
      </c>
      <c r="P25" s="80">
        <v>0</v>
      </c>
      <c r="Q25" s="80">
        <v>0</v>
      </c>
      <c r="R25" s="80">
        <v>0</v>
      </c>
      <c r="S25" s="80">
        <v>0</v>
      </c>
      <c r="T25" s="80">
        <v>0</v>
      </c>
      <c r="U25" s="80">
        <v>0</v>
      </c>
      <c r="V25" s="80">
        <v>0</v>
      </c>
      <c r="W25" s="80">
        <v>0</v>
      </c>
      <c r="X25" s="80">
        <v>0</v>
      </c>
      <c r="Y25" s="80">
        <v>0</v>
      </c>
      <c r="Z25" s="80">
        <v>0</v>
      </c>
      <c r="AA25" s="80">
        <v>10</v>
      </c>
      <c r="AB25" s="80">
        <v>6.25</v>
      </c>
      <c r="AC25" s="80">
        <v>7.75438</v>
      </c>
      <c r="AD25" s="80">
        <v>2</v>
      </c>
      <c r="AE25" s="80">
        <v>0</v>
      </c>
      <c r="AF25" s="80">
        <v>0</v>
      </c>
      <c r="AG25" s="80">
        <v>1</v>
      </c>
      <c r="AH25" s="80">
        <v>1.2</v>
      </c>
      <c r="AI25" s="80">
        <v>1.61037</v>
      </c>
      <c r="AJ25" s="80">
        <v>1</v>
      </c>
      <c r="AK25" s="80">
        <v>2</v>
      </c>
      <c r="AL25" s="80">
        <v>0</v>
      </c>
      <c r="AM25" s="80">
        <v>0</v>
      </c>
      <c r="AN25" s="80">
        <v>0</v>
      </c>
      <c r="AO25" s="80">
        <v>0</v>
      </c>
      <c r="AP25" s="80">
        <v>3</v>
      </c>
      <c r="AQ25" s="80">
        <v>2.4</v>
      </c>
      <c r="AR25" s="80">
        <v>0.52437</v>
      </c>
      <c r="AS25" s="80">
        <v>9</v>
      </c>
      <c r="AT25" s="80">
        <v>6.5</v>
      </c>
      <c r="AU25" s="80">
        <v>7.87234</v>
      </c>
      <c r="AV25" s="80">
        <v>35</v>
      </c>
      <c r="AW25" s="80">
        <v>55.2</v>
      </c>
      <c r="AX25" s="80">
        <v>16.14167</v>
      </c>
      <c r="AY25" s="80">
        <v>0</v>
      </c>
      <c r="AZ25" s="80">
        <v>0</v>
      </c>
      <c r="BA25" s="80">
        <v>0</v>
      </c>
      <c r="BB25" s="80">
        <v>0</v>
      </c>
      <c r="BC25" s="80">
        <v>0</v>
      </c>
      <c r="BD25" s="80">
        <v>0</v>
      </c>
      <c r="BE25" s="81">
        <f>SUM(C25,I25,O25,U25,AA25,AG25,AM25,AS25,AY25)</f>
        <v>24</v>
      </c>
      <c r="BF25" s="82"/>
      <c r="BG25" s="83">
        <f t="shared" si="1"/>
        <v>17.72286</v>
      </c>
      <c r="BH25" s="82">
        <f t="shared" si="1"/>
        <v>54</v>
      </c>
      <c r="BI25" s="82"/>
      <c r="BJ25" s="83">
        <f t="shared" si="3"/>
        <v>16.770502</v>
      </c>
      <c r="BK25" s="84">
        <f t="shared" si="2"/>
        <v>34.493362000000005</v>
      </c>
    </row>
    <row r="26" spans="1:63" s="85" customFormat="1" ht="18">
      <c r="A26" s="78">
        <v>13</v>
      </c>
      <c r="B26" s="79" t="s">
        <v>35</v>
      </c>
      <c r="C26" s="80">
        <v>6</v>
      </c>
      <c r="D26" s="81">
        <v>7903.4</v>
      </c>
      <c r="E26" s="80">
        <v>4.63873</v>
      </c>
      <c r="F26" s="80">
        <v>23</v>
      </c>
      <c r="G26" s="80">
        <v>3323.97</v>
      </c>
      <c r="H26" s="80">
        <v>3.34168</v>
      </c>
      <c r="I26" s="80">
        <v>4</v>
      </c>
      <c r="J26" s="80">
        <v>1580</v>
      </c>
      <c r="K26" s="80">
        <v>2.37255</v>
      </c>
      <c r="L26" s="80">
        <v>3</v>
      </c>
      <c r="M26" s="80">
        <v>3</v>
      </c>
      <c r="N26" s="80">
        <v>4.4519</v>
      </c>
      <c r="O26" s="80">
        <v>1</v>
      </c>
      <c r="P26" s="80">
        <v>1</v>
      </c>
      <c r="Q26" s="80">
        <v>0.189</v>
      </c>
      <c r="R26" s="80">
        <v>0</v>
      </c>
      <c r="S26" s="80">
        <v>0</v>
      </c>
      <c r="T26" s="80">
        <v>0</v>
      </c>
      <c r="U26" s="80">
        <v>2</v>
      </c>
      <c r="V26" s="80">
        <v>6.82</v>
      </c>
      <c r="W26" s="80">
        <v>0.6345</v>
      </c>
      <c r="X26" s="80">
        <v>0</v>
      </c>
      <c r="Y26" s="80">
        <v>0</v>
      </c>
      <c r="Z26" s="80">
        <v>0</v>
      </c>
      <c r="AA26" s="80">
        <v>2</v>
      </c>
      <c r="AB26" s="80">
        <v>7400</v>
      </c>
      <c r="AC26" s="80">
        <v>0.2125</v>
      </c>
      <c r="AD26" s="80">
        <v>114</v>
      </c>
      <c r="AE26" s="80">
        <v>282</v>
      </c>
      <c r="AF26" s="80">
        <v>4.04873</v>
      </c>
      <c r="AG26" s="80">
        <v>2</v>
      </c>
      <c r="AH26" s="80">
        <v>1.7</v>
      </c>
      <c r="AI26" s="80">
        <v>1.22993</v>
      </c>
      <c r="AJ26" s="80">
        <v>4</v>
      </c>
      <c r="AK26" s="80">
        <v>3.26</v>
      </c>
      <c r="AL26" s="80">
        <v>7.03448</v>
      </c>
      <c r="AM26" s="80">
        <v>2</v>
      </c>
      <c r="AN26" s="80">
        <v>2.75</v>
      </c>
      <c r="AO26" s="80">
        <v>5.71643</v>
      </c>
      <c r="AP26" s="80">
        <v>5</v>
      </c>
      <c r="AQ26" s="80">
        <v>9</v>
      </c>
      <c r="AR26" s="80">
        <v>1.55476</v>
      </c>
      <c r="AS26" s="80">
        <v>21</v>
      </c>
      <c r="AT26" s="80">
        <v>1913.84</v>
      </c>
      <c r="AU26" s="80">
        <v>16.78721</v>
      </c>
      <c r="AV26" s="80">
        <v>20</v>
      </c>
      <c r="AW26" s="80">
        <v>14.33</v>
      </c>
      <c r="AX26" s="80">
        <v>12.68555</v>
      </c>
      <c r="AY26" s="80">
        <v>0</v>
      </c>
      <c r="AZ26" s="80">
        <v>0</v>
      </c>
      <c r="BA26" s="80">
        <v>0</v>
      </c>
      <c r="BB26" s="80">
        <v>0</v>
      </c>
      <c r="BC26" s="80">
        <v>0</v>
      </c>
      <c r="BD26" s="80">
        <v>0</v>
      </c>
      <c r="BE26" s="81">
        <f t="shared" si="0"/>
        <v>40</v>
      </c>
      <c r="BF26" s="82"/>
      <c r="BG26" s="83">
        <f t="shared" si="1"/>
        <v>31.78085</v>
      </c>
      <c r="BH26" s="82">
        <f t="shared" si="1"/>
        <v>169</v>
      </c>
      <c r="BI26" s="82"/>
      <c r="BJ26" s="83">
        <f t="shared" si="3"/>
        <v>33.1171</v>
      </c>
      <c r="BK26" s="84">
        <f t="shared" si="2"/>
        <v>64.89795000000001</v>
      </c>
    </row>
    <row r="27" spans="1:63" s="92" customFormat="1" ht="16.5">
      <c r="A27" s="86"/>
      <c r="B27" s="87" t="s">
        <v>5</v>
      </c>
      <c r="C27" s="88">
        <f>SUM(C14:C26)</f>
        <v>118</v>
      </c>
      <c r="D27" s="88">
        <f aca="true" t="shared" si="4" ref="D27:BJ27">SUM(D14:D26)</f>
        <v>220925.6746153846</v>
      </c>
      <c r="E27" s="88">
        <f t="shared" si="4"/>
        <v>74.36384500000001</v>
      </c>
      <c r="F27" s="88">
        <f t="shared" si="4"/>
        <v>203</v>
      </c>
      <c r="G27" s="88">
        <f t="shared" si="4"/>
        <v>876352.0144200245</v>
      </c>
      <c r="H27" s="88">
        <f>SUM(H14:H26)</f>
        <v>115.053205</v>
      </c>
      <c r="I27" s="88">
        <f t="shared" si="4"/>
        <v>33</v>
      </c>
      <c r="J27" s="88">
        <f t="shared" si="4"/>
        <v>201589.25046875</v>
      </c>
      <c r="K27" s="88">
        <f t="shared" si="4"/>
        <v>6.560130000000001</v>
      </c>
      <c r="L27" s="88">
        <f t="shared" si="4"/>
        <v>148</v>
      </c>
      <c r="M27" s="88">
        <f t="shared" si="4"/>
        <v>106.07791397849462</v>
      </c>
      <c r="N27" s="88">
        <f t="shared" si="4"/>
        <v>19.454392</v>
      </c>
      <c r="O27" s="88">
        <f t="shared" si="4"/>
        <v>110</v>
      </c>
      <c r="P27" s="88">
        <f t="shared" si="4"/>
        <v>140.11938050023736</v>
      </c>
      <c r="Q27" s="88">
        <f t="shared" si="4"/>
        <v>64.84197599999999</v>
      </c>
      <c r="R27" s="88">
        <f t="shared" si="4"/>
        <v>127</v>
      </c>
      <c r="S27" s="88">
        <f t="shared" si="4"/>
        <v>132.07741126733572</v>
      </c>
      <c r="T27" s="88">
        <f t="shared" si="4"/>
        <v>160.14621</v>
      </c>
      <c r="U27" s="88">
        <f t="shared" si="4"/>
        <v>11</v>
      </c>
      <c r="V27" s="88">
        <f t="shared" si="4"/>
        <v>4009.9700000000003</v>
      </c>
      <c r="W27" s="88">
        <f t="shared" si="4"/>
        <v>7.1162600000000005</v>
      </c>
      <c r="X27" s="88">
        <f t="shared" si="4"/>
        <v>29</v>
      </c>
      <c r="Y27" s="88">
        <f t="shared" si="4"/>
        <v>72870.08</v>
      </c>
      <c r="Z27" s="88">
        <f t="shared" si="4"/>
        <v>11.37974</v>
      </c>
      <c r="AA27" s="88">
        <f t="shared" si="4"/>
        <v>54</v>
      </c>
      <c r="AB27" s="88">
        <f t="shared" si="4"/>
        <v>34842.25</v>
      </c>
      <c r="AC27" s="88">
        <f t="shared" si="4"/>
        <v>22.35784</v>
      </c>
      <c r="AD27" s="88">
        <f t="shared" si="4"/>
        <v>191</v>
      </c>
      <c r="AE27" s="88">
        <f t="shared" si="4"/>
        <v>34160.46926406927</v>
      </c>
      <c r="AF27" s="88">
        <f t="shared" si="4"/>
        <v>27.258115</v>
      </c>
      <c r="AG27" s="88">
        <f t="shared" si="4"/>
        <v>67</v>
      </c>
      <c r="AH27" s="88">
        <f t="shared" si="4"/>
        <v>7301.676594791104</v>
      </c>
      <c r="AI27" s="88">
        <f t="shared" si="4"/>
        <v>51.97638</v>
      </c>
      <c r="AJ27" s="88">
        <f t="shared" si="4"/>
        <v>60</v>
      </c>
      <c r="AK27" s="88">
        <f t="shared" si="4"/>
        <v>66.54252300950002</v>
      </c>
      <c r="AL27" s="88">
        <f t="shared" si="4"/>
        <v>34.553475</v>
      </c>
      <c r="AM27" s="88">
        <f t="shared" si="4"/>
        <v>84</v>
      </c>
      <c r="AN27" s="88">
        <f t="shared" si="4"/>
        <v>5061.7205196362465</v>
      </c>
      <c r="AO27" s="88">
        <f t="shared" si="4"/>
        <v>118.30868</v>
      </c>
      <c r="AP27" s="88">
        <f t="shared" si="4"/>
        <v>201</v>
      </c>
      <c r="AQ27" s="88">
        <f t="shared" si="4"/>
        <v>1169.2393515313063</v>
      </c>
      <c r="AR27" s="89">
        <f t="shared" si="4"/>
        <v>207.16017</v>
      </c>
      <c r="AS27" s="88">
        <f t="shared" si="4"/>
        <v>421</v>
      </c>
      <c r="AT27" s="88">
        <f t="shared" si="4"/>
        <v>2421.2805073958584</v>
      </c>
      <c r="AU27" s="88">
        <f t="shared" si="4"/>
        <v>378.7077950000001</v>
      </c>
      <c r="AV27" s="88">
        <f t="shared" si="4"/>
        <v>887</v>
      </c>
      <c r="AW27" s="88">
        <f t="shared" si="4"/>
        <v>967.0289795315585</v>
      </c>
      <c r="AX27" s="88">
        <f t="shared" si="4"/>
        <v>622.5061850000001</v>
      </c>
      <c r="AY27" s="88">
        <f t="shared" si="4"/>
        <v>0</v>
      </c>
      <c r="AZ27" s="88">
        <f t="shared" si="4"/>
        <v>0</v>
      </c>
      <c r="BA27" s="88">
        <f t="shared" si="4"/>
        <v>0</v>
      </c>
      <c r="BB27" s="88">
        <f t="shared" si="4"/>
        <v>0</v>
      </c>
      <c r="BC27" s="88">
        <f t="shared" si="4"/>
        <v>0</v>
      </c>
      <c r="BD27" s="88">
        <f t="shared" si="4"/>
        <v>0</v>
      </c>
      <c r="BE27" s="90">
        <f>SUM(BE14:BE26)</f>
        <v>898</v>
      </c>
      <c r="BF27" s="88">
        <f t="shared" si="4"/>
        <v>0</v>
      </c>
      <c r="BG27" s="88">
        <f t="shared" si="4"/>
        <v>724.2329060000001</v>
      </c>
      <c r="BH27" s="90">
        <f>SUM(BH14:BH26)</f>
        <v>1846</v>
      </c>
      <c r="BI27" s="88">
        <f t="shared" si="4"/>
        <v>0</v>
      </c>
      <c r="BJ27" s="88">
        <f t="shared" si="4"/>
        <v>1181.1046019999999</v>
      </c>
      <c r="BK27" s="91">
        <f t="shared" si="2"/>
        <v>1905.337508</v>
      </c>
    </row>
    <row r="28" spans="1:60" ht="15">
      <c r="A28" s="93"/>
      <c r="B28" s="94"/>
      <c r="BE28" s="95"/>
      <c r="BH28" s="95"/>
    </row>
    <row r="29" spans="2:50" s="96" customFormat="1" ht="18">
      <c r="B29" s="97"/>
      <c r="C29" s="98"/>
      <c r="D29" s="98"/>
      <c r="E29" s="98"/>
      <c r="F29" s="98"/>
      <c r="G29" s="98"/>
      <c r="H29" s="98"/>
      <c r="I29" s="98"/>
      <c r="J29" s="98"/>
      <c r="K29" s="98"/>
      <c r="L29" s="98"/>
      <c r="M29" s="98"/>
      <c r="N29" s="98"/>
      <c r="O29" s="98"/>
      <c r="P29" s="98"/>
      <c r="Q29" s="98"/>
      <c r="R29" s="98"/>
      <c r="S29" s="98"/>
      <c r="T29" s="98"/>
      <c r="U29" s="98"/>
      <c r="V29" s="98"/>
      <c r="W29" s="98"/>
      <c r="X29" s="98"/>
      <c r="Y29" s="98"/>
      <c r="Z29" s="98"/>
      <c r="AA29" s="98"/>
      <c r="AB29" s="98"/>
      <c r="AC29" s="98"/>
      <c r="AD29" s="98"/>
      <c r="AE29" s="98"/>
      <c r="AF29" s="98"/>
      <c r="AG29" s="98"/>
      <c r="AH29" s="98"/>
      <c r="AI29" s="98"/>
      <c r="AJ29" s="98"/>
      <c r="AK29" s="98"/>
      <c r="AL29" s="98"/>
      <c r="AM29" s="98"/>
      <c r="AN29" s="98"/>
      <c r="AO29" s="98"/>
      <c r="AP29" s="98"/>
      <c r="AQ29" s="98"/>
      <c r="AR29" s="98"/>
      <c r="AS29" s="98"/>
      <c r="AT29" s="98"/>
      <c r="AU29" s="98"/>
      <c r="AV29" s="98"/>
      <c r="AW29" s="98"/>
      <c r="AX29" s="98"/>
    </row>
    <row r="30" s="96" customFormat="1" ht="15">
      <c r="B30" s="97"/>
    </row>
    <row r="32" spans="57:60" ht="15">
      <c r="BE32" s="95">
        <v>1584</v>
      </c>
      <c r="BH32" s="95">
        <v>1224</v>
      </c>
    </row>
    <row r="33" spans="57:60" ht="15">
      <c r="BE33" s="95">
        <f>BE32-BE27</f>
        <v>686</v>
      </c>
      <c r="BH33" s="95">
        <f>BH32-BH27</f>
        <v>-622</v>
      </c>
    </row>
  </sheetData>
  <sheetProtection/>
  <mergeCells count="91">
    <mergeCell ref="X12:Y12"/>
    <mergeCell ref="Z12:Z13"/>
    <mergeCell ref="AA12:AB12"/>
    <mergeCell ref="AC12:AC13"/>
    <mergeCell ref="AG12:AH12"/>
    <mergeCell ref="AI12:AI13"/>
    <mergeCell ref="AJ12:AK12"/>
    <mergeCell ref="AL12:AL13"/>
    <mergeCell ref="BJ12:BJ13"/>
    <mergeCell ref="AX12:AX13"/>
    <mergeCell ref="AY12:AZ12"/>
    <mergeCell ref="BA12:BA13"/>
    <mergeCell ref="BB12:BC12"/>
    <mergeCell ref="BD12:BD13"/>
    <mergeCell ref="BG12:BG13"/>
    <mergeCell ref="AD12:AE12"/>
    <mergeCell ref="AF12:AF13"/>
    <mergeCell ref="BH12:BI12"/>
    <mergeCell ref="AV12:AW12"/>
    <mergeCell ref="AM12:AN12"/>
    <mergeCell ref="AO12:AO13"/>
    <mergeCell ref="AP12:AQ12"/>
    <mergeCell ref="AS12:AT12"/>
    <mergeCell ref="AU12:AU13"/>
    <mergeCell ref="BE12:BF12"/>
    <mergeCell ref="U12:V12"/>
    <mergeCell ref="W12:W13"/>
    <mergeCell ref="BE11:BG11"/>
    <mergeCell ref="N12:N13"/>
    <mergeCell ref="O12:P12"/>
    <mergeCell ref="Q12:Q13"/>
    <mergeCell ref="R12:S12"/>
    <mergeCell ref="AR12:AR13"/>
    <mergeCell ref="AV11:AX11"/>
    <mergeCell ref="AY11:BA11"/>
    <mergeCell ref="BH11:BJ11"/>
    <mergeCell ref="C12:D12"/>
    <mergeCell ref="E12:E13"/>
    <mergeCell ref="F12:G12"/>
    <mergeCell ref="H12:H13"/>
    <mergeCell ref="I12:J12"/>
    <mergeCell ref="K12:K13"/>
    <mergeCell ref="L12:M12"/>
    <mergeCell ref="AJ11:AL11"/>
    <mergeCell ref="T12:T13"/>
    <mergeCell ref="AY10:BD10"/>
    <mergeCell ref="R11:T11"/>
    <mergeCell ref="U11:W11"/>
    <mergeCell ref="X11:Z11"/>
    <mergeCell ref="AA11:AC11"/>
    <mergeCell ref="AD11:AF11"/>
    <mergeCell ref="BB11:BD11"/>
    <mergeCell ref="AM11:AO11"/>
    <mergeCell ref="AP11:AR11"/>
    <mergeCell ref="AS11:AU11"/>
    <mergeCell ref="BE10:BJ10"/>
    <mergeCell ref="C11:E11"/>
    <mergeCell ref="F11:H11"/>
    <mergeCell ref="I11:K11"/>
    <mergeCell ref="L11:N11"/>
    <mergeCell ref="O11:Q11"/>
    <mergeCell ref="AG11:AI11"/>
    <mergeCell ref="AG10:AL10"/>
    <mergeCell ref="AM10:AR10"/>
    <mergeCell ref="AS10:AX10"/>
    <mergeCell ref="AS9:AX9"/>
    <mergeCell ref="AY9:BD9"/>
    <mergeCell ref="BE9:BJ9"/>
    <mergeCell ref="A10:A12"/>
    <mergeCell ref="B10:B12"/>
    <mergeCell ref="C10:H10"/>
    <mergeCell ref="I10:N10"/>
    <mergeCell ref="O10:T10"/>
    <mergeCell ref="U10:Z10"/>
    <mergeCell ref="AA10:AF10"/>
    <mergeCell ref="A6:T6"/>
    <mergeCell ref="U6:AL6"/>
    <mergeCell ref="AM6:BJ6"/>
    <mergeCell ref="C9:H9"/>
    <mergeCell ref="I9:N9"/>
    <mergeCell ref="O9:T9"/>
    <mergeCell ref="U9:Z9"/>
    <mergeCell ref="AA9:AF9"/>
    <mergeCell ref="AG9:AL9"/>
    <mergeCell ref="AM9:AR9"/>
    <mergeCell ref="A2:T2"/>
    <mergeCell ref="U2:AL2"/>
    <mergeCell ref="AM2:BJ2"/>
    <mergeCell ref="A4:T4"/>
    <mergeCell ref="U4:AL4"/>
    <mergeCell ref="AM4:BJ4"/>
  </mergeCells>
  <conditionalFormatting sqref="AY14:BD26">
    <cfRule type="cellIs" priority="1" dxfId="0" operator="greaterThan" stopIfTrue="1">
      <formula>0</formula>
    </cfRule>
  </conditionalFormatting>
  <printOptions horizontalCentered="1"/>
  <pageMargins left="0.5" right="0.28" top="0.75" bottom="0.75" header="0.5" footer="0.5"/>
  <pageSetup horizontalDpi="600" verticalDpi="600" orientation="landscape" paperSize="9" scale="83" r:id="rId1"/>
  <headerFooter alignWithMargins="0">
    <oddHeader>&amp;RPart-IV</oddHeader>
  </headerFooter>
  <colBreaks count="2" manualBreakCount="2">
    <brk id="20" max="29" man="1"/>
    <brk id="38" max="29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L24"/>
  <sheetViews>
    <sheetView view="pageBreakPreview" zoomScale="60" zoomScaleNormal="85" workbookViewId="0" topLeftCell="A1">
      <selection activeCell="C24" sqref="C24:L24"/>
    </sheetView>
  </sheetViews>
  <sheetFormatPr defaultColWidth="9.140625" defaultRowHeight="15"/>
  <cols>
    <col min="2" max="2" width="24.140625" style="0" customWidth="1"/>
    <col min="3" max="3" width="9.7109375" style="0" customWidth="1"/>
    <col min="4" max="4" width="10.8515625" style="0" customWidth="1"/>
    <col min="5" max="5" width="9.7109375" style="0" customWidth="1"/>
    <col min="6" max="6" width="10.8515625" style="0" customWidth="1"/>
    <col min="7" max="7" width="9.7109375" style="0" customWidth="1"/>
    <col min="8" max="8" width="10.8515625" style="0" customWidth="1"/>
    <col min="9" max="9" width="9.7109375" style="0" customWidth="1"/>
    <col min="10" max="10" width="10.8515625" style="0" customWidth="1"/>
    <col min="11" max="12" width="9.7109375" style="0" customWidth="1"/>
  </cols>
  <sheetData>
    <row r="1" spans="11:12" ht="15.75">
      <c r="K1" s="252" t="s">
        <v>85</v>
      </c>
      <c r="L1" s="252"/>
    </row>
    <row r="2" spans="1:12" ht="23.25">
      <c r="A2" s="253" t="s">
        <v>37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</row>
    <row r="3" spans="1:12" ht="17.25" customHeight="1">
      <c r="A3" s="192"/>
      <c r="B3" s="192"/>
      <c r="C3" s="192"/>
      <c r="D3" s="192"/>
      <c r="E3" s="192"/>
      <c r="F3" s="192"/>
      <c r="G3" s="192"/>
      <c r="H3" s="192"/>
      <c r="I3" s="192"/>
      <c r="J3" s="192"/>
      <c r="K3" s="192"/>
      <c r="L3" s="192"/>
    </row>
    <row r="4" spans="1:12" ht="18.75">
      <c r="A4" s="211" t="s">
        <v>38</v>
      </c>
      <c r="B4" s="211"/>
      <c r="C4" s="211"/>
      <c r="D4" s="211"/>
      <c r="E4" s="211"/>
      <c r="F4" s="211"/>
      <c r="G4" s="211"/>
      <c r="H4" s="211"/>
      <c r="I4" s="211"/>
      <c r="J4" s="211"/>
      <c r="K4" s="211"/>
      <c r="L4" s="211"/>
    </row>
    <row r="6" spans="1:12" ht="18.75">
      <c r="A6" s="228" t="s">
        <v>119</v>
      </c>
      <c r="B6" s="228"/>
      <c r="C6" s="228"/>
      <c r="D6" s="228"/>
      <c r="E6" s="228"/>
      <c r="F6" s="228"/>
      <c r="G6" s="228"/>
      <c r="H6" s="228"/>
      <c r="I6" s="228"/>
      <c r="J6" s="228"/>
      <c r="K6" s="228"/>
      <c r="L6" s="228"/>
    </row>
    <row r="8" spans="1:12" ht="93" customHeight="1">
      <c r="A8" s="251" t="s">
        <v>0</v>
      </c>
      <c r="B8" s="251" t="s">
        <v>41</v>
      </c>
      <c r="C8" s="251" t="s">
        <v>82</v>
      </c>
      <c r="D8" s="251"/>
      <c r="E8" s="251" t="s">
        <v>86</v>
      </c>
      <c r="F8" s="251"/>
      <c r="G8" s="251" t="s">
        <v>87</v>
      </c>
      <c r="H8" s="251"/>
      <c r="I8" s="251" t="s">
        <v>88</v>
      </c>
      <c r="J8" s="251"/>
      <c r="K8" s="251" t="s">
        <v>89</v>
      </c>
      <c r="L8" s="251"/>
    </row>
    <row r="9" spans="1:12" ht="15">
      <c r="A9" s="251"/>
      <c r="B9" s="251"/>
      <c r="C9" s="193" t="s">
        <v>83</v>
      </c>
      <c r="D9" s="193" t="s">
        <v>84</v>
      </c>
      <c r="E9" s="193" t="s">
        <v>83</v>
      </c>
      <c r="F9" s="193" t="s">
        <v>84</v>
      </c>
      <c r="G9" s="193" t="s">
        <v>83</v>
      </c>
      <c r="H9" s="193" t="s">
        <v>84</v>
      </c>
      <c r="I9" s="193" t="s">
        <v>83</v>
      </c>
      <c r="J9" s="193" t="s">
        <v>84</v>
      </c>
      <c r="K9" s="193" t="s">
        <v>83</v>
      </c>
      <c r="L9" s="193" t="s">
        <v>114</v>
      </c>
    </row>
    <row r="10" spans="1:12" ht="15">
      <c r="A10" s="194">
        <v>1</v>
      </c>
      <c r="B10" s="194">
        <v>2</v>
      </c>
      <c r="C10" s="194">
        <v>3</v>
      </c>
      <c r="D10" s="194">
        <v>4</v>
      </c>
      <c r="E10" s="194">
        <v>5</v>
      </c>
      <c r="F10" s="194">
        <v>6</v>
      </c>
      <c r="G10" s="194">
        <v>7</v>
      </c>
      <c r="H10" s="194">
        <v>8</v>
      </c>
      <c r="I10" s="194">
        <v>9</v>
      </c>
      <c r="J10" s="194">
        <v>10</v>
      </c>
      <c r="K10" s="194">
        <v>11</v>
      </c>
      <c r="L10" s="194">
        <v>12</v>
      </c>
    </row>
    <row r="11" spans="1:12" ht="18">
      <c r="A11" s="78">
        <v>1</v>
      </c>
      <c r="B11" s="199" t="s">
        <v>23</v>
      </c>
      <c r="C11" s="195">
        <v>458</v>
      </c>
      <c r="D11" s="195">
        <v>105</v>
      </c>
      <c r="E11" s="195">
        <v>0</v>
      </c>
      <c r="F11" s="195">
        <v>40</v>
      </c>
      <c r="G11" s="195">
        <v>0</v>
      </c>
      <c r="H11" s="195">
        <v>60</v>
      </c>
      <c r="I11" s="195">
        <v>0</v>
      </c>
      <c r="J11" s="195">
        <v>11</v>
      </c>
      <c r="K11" s="195">
        <v>3</v>
      </c>
      <c r="L11" s="195">
        <v>5</v>
      </c>
    </row>
    <row r="12" spans="1:12" ht="18">
      <c r="A12" s="78">
        <v>2</v>
      </c>
      <c r="B12" s="199" t="s">
        <v>24</v>
      </c>
      <c r="C12" s="196">
        <v>136</v>
      </c>
      <c r="D12" s="196">
        <v>2</v>
      </c>
      <c r="E12" s="196">
        <v>136</v>
      </c>
      <c r="F12" s="196">
        <v>2</v>
      </c>
      <c r="G12" s="196">
        <v>136</v>
      </c>
      <c r="H12" s="196">
        <v>0</v>
      </c>
      <c r="I12" s="196">
        <v>1</v>
      </c>
      <c r="J12" s="196">
        <v>1</v>
      </c>
      <c r="K12" s="196">
        <v>0</v>
      </c>
      <c r="L12" s="196">
        <v>0</v>
      </c>
    </row>
    <row r="13" spans="1:12" ht="18">
      <c r="A13" s="78">
        <v>3</v>
      </c>
      <c r="B13" s="199" t="s">
        <v>25</v>
      </c>
      <c r="C13" s="195">
        <v>115</v>
      </c>
      <c r="D13" s="195">
        <v>7</v>
      </c>
      <c r="E13" s="195">
        <v>41</v>
      </c>
      <c r="F13" s="195">
        <v>0</v>
      </c>
      <c r="G13" s="195">
        <v>41</v>
      </c>
      <c r="H13" s="195">
        <v>0</v>
      </c>
      <c r="I13" s="195">
        <v>32</v>
      </c>
      <c r="J13" s="195">
        <v>0</v>
      </c>
      <c r="K13" s="195">
        <v>0</v>
      </c>
      <c r="L13" s="195">
        <v>0</v>
      </c>
    </row>
    <row r="14" spans="1:12" ht="18">
      <c r="A14" s="78">
        <v>4</v>
      </c>
      <c r="B14" s="199" t="s">
        <v>26</v>
      </c>
      <c r="C14" s="195">
        <v>22</v>
      </c>
      <c r="D14" s="195">
        <v>2</v>
      </c>
      <c r="E14" s="195">
        <v>12</v>
      </c>
      <c r="F14" s="195">
        <v>0</v>
      </c>
      <c r="G14" s="195">
        <v>24</v>
      </c>
      <c r="H14" s="195">
        <v>0</v>
      </c>
      <c r="I14" s="195">
        <v>0</v>
      </c>
      <c r="J14" s="195">
        <v>12</v>
      </c>
      <c r="K14" s="195">
        <v>0</v>
      </c>
      <c r="L14" s="195">
        <v>0</v>
      </c>
    </row>
    <row r="15" spans="1:12" ht="18">
      <c r="A15" s="78">
        <v>5</v>
      </c>
      <c r="B15" s="199" t="s">
        <v>27</v>
      </c>
      <c r="C15" s="195">
        <v>14262</v>
      </c>
      <c r="D15" s="195">
        <f>49+15+25+17+17+35+20+0+7+15+25</f>
        <v>225</v>
      </c>
      <c r="E15" s="195">
        <v>0</v>
      </c>
      <c r="F15" s="195">
        <v>11</v>
      </c>
      <c r="G15" s="195">
        <v>0</v>
      </c>
      <c r="H15" s="195">
        <v>0</v>
      </c>
      <c r="I15" s="195">
        <v>4</v>
      </c>
      <c r="J15" s="195">
        <v>18</v>
      </c>
      <c r="K15" s="195">
        <v>0</v>
      </c>
      <c r="L15" s="195">
        <v>5</v>
      </c>
    </row>
    <row r="16" spans="1:12" ht="18">
      <c r="A16" s="185">
        <v>6</v>
      </c>
      <c r="B16" s="200" t="s">
        <v>28</v>
      </c>
      <c r="C16" s="195">
        <v>1375</v>
      </c>
      <c r="D16" s="195">
        <v>761</v>
      </c>
      <c r="E16" s="195">
        <v>781</v>
      </c>
      <c r="F16" s="195">
        <v>27</v>
      </c>
      <c r="G16" s="195">
        <v>22</v>
      </c>
      <c r="H16" s="195">
        <v>1</v>
      </c>
      <c r="I16" s="195">
        <v>34</v>
      </c>
      <c r="J16" s="195">
        <v>3</v>
      </c>
      <c r="K16" s="195">
        <v>0</v>
      </c>
      <c r="L16" s="195">
        <v>0</v>
      </c>
    </row>
    <row r="17" spans="1:12" ht="18">
      <c r="A17" s="78">
        <v>7</v>
      </c>
      <c r="B17" s="199" t="s">
        <v>29</v>
      </c>
      <c r="C17" s="195">
        <v>261</v>
      </c>
      <c r="D17" s="195">
        <v>0</v>
      </c>
      <c r="E17" s="195">
        <v>288</v>
      </c>
      <c r="F17" s="195">
        <v>9</v>
      </c>
      <c r="G17" s="195">
        <v>261</v>
      </c>
      <c r="H17" s="195">
        <v>0</v>
      </c>
      <c r="I17" s="195">
        <v>10</v>
      </c>
      <c r="J17" s="195">
        <v>0</v>
      </c>
      <c r="K17" s="195">
        <v>0</v>
      </c>
      <c r="L17" s="195">
        <v>0</v>
      </c>
    </row>
    <row r="18" spans="1:12" ht="18">
      <c r="A18" s="78">
        <v>8</v>
      </c>
      <c r="B18" s="199" t="s">
        <v>30</v>
      </c>
      <c r="C18" s="195">
        <v>421</v>
      </c>
      <c r="D18" s="195">
        <v>44</v>
      </c>
      <c r="E18" s="195">
        <v>5</v>
      </c>
      <c r="F18" s="195">
        <v>4</v>
      </c>
      <c r="G18" s="195">
        <v>1</v>
      </c>
      <c r="H18" s="195">
        <v>7</v>
      </c>
      <c r="I18" s="195">
        <v>0</v>
      </c>
      <c r="J18" s="195">
        <v>4</v>
      </c>
      <c r="K18" s="195">
        <v>0</v>
      </c>
      <c r="L18" s="195">
        <v>0</v>
      </c>
    </row>
    <row r="19" spans="1:12" ht="18">
      <c r="A19" s="78">
        <v>9</v>
      </c>
      <c r="B19" s="199" t="s">
        <v>31</v>
      </c>
      <c r="C19" s="195">
        <v>121</v>
      </c>
      <c r="D19" s="195">
        <v>70</v>
      </c>
      <c r="E19" s="195">
        <v>1</v>
      </c>
      <c r="F19" s="195">
        <v>2</v>
      </c>
      <c r="G19" s="195">
        <v>0</v>
      </c>
      <c r="H19" s="195">
        <v>0</v>
      </c>
      <c r="I19" s="195">
        <v>2</v>
      </c>
      <c r="J19" s="195">
        <v>0</v>
      </c>
      <c r="K19" s="195">
        <v>0</v>
      </c>
      <c r="L19" s="195">
        <v>0</v>
      </c>
    </row>
    <row r="20" spans="1:12" ht="18">
      <c r="A20" s="78">
        <v>10</v>
      </c>
      <c r="B20" s="199" t="s">
        <v>32</v>
      </c>
      <c r="C20" s="195">
        <v>0</v>
      </c>
      <c r="D20" s="195">
        <v>0</v>
      </c>
      <c r="E20" s="195">
        <v>0</v>
      </c>
      <c r="F20" s="195">
        <v>0</v>
      </c>
      <c r="G20" s="195">
        <v>0</v>
      </c>
      <c r="H20" s="195">
        <v>0</v>
      </c>
      <c r="I20" s="195">
        <v>0</v>
      </c>
      <c r="J20" s="195">
        <v>0</v>
      </c>
      <c r="K20" s="195">
        <v>0</v>
      </c>
      <c r="L20" s="195">
        <v>0</v>
      </c>
    </row>
    <row r="21" spans="1:12" ht="18">
      <c r="A21" s="78">
        <v>11</v>
      </c>
      <c r="B21" s="199" t="s">
        <v>33</v>
      </c>
      <c r="C21" s="197">
        <v>50</v>
      </c>
      <c r="D21" s="197">
        <v>8</v>
      </c>
      <c r="E21" s="197">
        <v>5</v>
      </c>
      <c r="F21" s="197">
        <v>4</v>
      </c>
      <c r="G21" s="197">
        <f>100-H21</f>
        <v>86.20689655172414</v>
      </c>
      <c r="H21" s="197">
        <f>(D21/(D21+C21))*100</f>
        <v>13.793103448275861</v>
      </c>
      <c r="I21" s="197">
        <v>5</v>
      </c>
      <c r="J21" s="197">
        <v>5</v>
      </c>
      <c r="K21" s="197">
        <v>2</v>
      </c>
      <c r="L21" s="197">
        <v>0</v>
      </c>
    </row>
    <row r="22" spans="1:12" ht="18">
      <c r="A22" s="78">
        <v>12</v>
      </c>
      <c r="B22" s="199" t="s">
        <v>34</v>
      </c>
      <c r="C22" s="195">
        <v>296</v>
      </c>
      <c r="D22" s="195">
        <v>0</v>
      </c>
      <c r="E22" s="195">
        <v>65</v>
      </c>
      <c r="F22" s="195">
        <v>0</v>
      </c>
      <c r="G22" s="195">
        <v>12</v>
      </c>
      <c r="H22" s="195">
        <v>0</v>
      </c>
      <c r="I22" s="195">
        <v>151</v>
      </c>
      <c r="J22" s="195">
        <v>0</v>
      </c>
      <c r="K22" s="195">
        <v>0</v>
      </c>
      <c r="L22" s="195">
        <v>0</v>
      </c>
    </row>
    <row r="23" spans="1:12" ht="18">
      <c r="A23" s="78">
        <v>13</v>
      </c>
      <c r="B23" s="199" t="s">
        <v>35</v>
      </c>
      <c r="C23" s="198">
        <v>121</v>
      </c>
      <c r="D23" s="198">
        <v>30</v>
      </c>
      <c r="E23" s="198">
        <v>33</v>
      </c>
      <c r="F23" s="198">
        <v>0</v>
      </c>
      <c r="G23" s="198"/>
      <c r="H23" s="198"/>
      <c r="I23" s="198">
        <v>0</v>
      </c>
      <c r="J23" s="198">
        <v>2</v>
      </c>
      <c r="K23" s="198">
        <v>0</v>
      </c>
      <c r="L23" s="198">
        <v>0</v>
      </c>
    </row>
    <row r="24" spans="1:12" ht="18">
      <c r="A24" s="86"/>
      <c r="B24" s="201" t="s">
        <v>5</v>
      </c>
      <c r="C24" s="202">
        <f>SUM(C11:C23)</f>
        <v>17638</v>
      </c>
      <c r="D24" s="202">
        <f aca="true" t="shared" si="0" ref="D24:L24">SUM(D11:D23)</f>
        <v>1254</v>
      </c>
      <c r="E24" s="202">
        <f t="shared" si="0"/>
        <v>1367</v>
      </c>
      <c r="F24" s="202">
        <f t="shared" si="0"/>
        <v>99</v>
      </c>
      <c r="G24" s="202">
        <f t="shared" si="0"/>
        <v>583.2068965517242</v>
      </c>
      <c r="H24" s="202">
        <f t="shared" si="0"/>
        <v>81.79310344827586</v>
      </c>
      <c r="I24" s="202">
        <f t="shared" si="0"/>
        <v>239</v>
      </c>
      <c r="J24" s="202">
        <f t="shared" si="0"/>
        <v>56</v>
      </c>
      <c r="K24" s="202">
        <f t="shared" si="0"/>
        <v>5</v>
      </c>
      <c r="L24" s="202">
        <f t="shared" si="0"/>
        <v>10</v>
      </c>
    </row>
  </sheetData>
  <mergeCells count="11">
    <mergeCell ref="A8:A9"/>
    <mergeCell ref="B8:B9"/>
    <mergeCell ref="C8:D8"/>
    <mergeCell ref="E8:F8"/>
    <mergeCell ref="K1:L1"/>
    <mergeCell ref="G8:H8"/>
    <mergeCell ref="I8:J8"/>
    <mergeCell ref="K8:L8"/>
    <mergeCell ref="A2:L2"/>
    <mergeCell ref="A4:L4"/>
    <mergeCell ref="A6:L6"/>
  </mergeCells>
  <printOptions horizontalCentered="1"/>
  <pageMargins left="0.5" right="0.25" top="0.5" bottom="0.5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V29"/>
  <sheetViews>
    <sheetView view="pageBreakPreview" zoomScale="70" zoomScaleNormal="55" zoomScaleSheetLayoutView="70" zoomScalePageLayoutView="0" workbookViewId="0" topLeftCell="A1">
      <selection activeCell="A17" sqref="A17:IV17"/>
    </sheetView>
  </sheetViews>
  <sheetFormatPr defaultColWidth="9.140625" defaultRowHeight="15"/>
  <cols>
    <col min="1" max="1" width="6.421875" style="103" customWidth="1"/>
    <col min="2" max="2" width="20.57421875" style="103" customWidth="1"/>
    <col min="3" max="4" width="10.00390625" style="103" customWidth="1"/>
    <col min="5" max="5" width="5.8515625" style="103" bestFit="1" customWidth="1"/>
    <col min="6" max="6" width="10.140625" style="103" bestFit="1" customWidth="1"/>
    <col min="7" max="7" width="5.8515625" style="103" bestFit="1" customWidth="1"/>
    <col min="8" max="8" width="10.140625" style="103" bestFit="1" customWidth="1"/>
    <col min="9" max="9" width="5.8515625" style="103" bestFit="1" customWidth="1"/>
    <col min="10" max="10" width="10.140625" style="103" bestFit="1" customWidth="1"/>
    <col min="11" max="11" width="5.8515625" style="103" bestFit="1" customWidth="1"/>
    <col min="12" max="12" width="10.140625" style="103" bestFit="1" customWidth="1"/>
    <col min="13" max="13" width="5.8515625" style="103" bestFit="1" customWidth="1"/>
    <col min="14" max="14" width="10.140625" style="103" bestFit="1" customWidth="1"/>
    <col min="15" max="15" width="5.8515625" style="103" bestFit="1" customWidth="1"/>
    <col min="16" max="16" width="10.140625" style="103" bestFit="1" customWidth="1"/>
    <col min="17" max="17" width="5.8515625" style="103" bestFit="1" customWidth="1"/>
    <col min="18" max="18" width="10.140625" style="103" bestFit="1" customWidth="1"/>
    <col min="19" max="19" width="5.8515625" style="103" bestFit="1" customWidth="1"/>
    <col min="20" max="20" width="10.140625" style="103" bestFit="1" customWidth="1"/>
    <col min="21" max="22" width="5.8515625" style="103" bestFit="1" customWidth="1"/>
    <col min="23" max="16384" width="9.140625" style="103" customWidth="1"/>
  </cols>
  <sheetData>
    <row r="1" ht="12" customHeight="1">
      <c r="V1" s="116" t="s">
        <v>106</v>
      </c>
    </row>
    <row r="2" spans="1:22" ht="18.75" customHeight="1">
      <c r="A2" s="256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</row>
    <row r="3" spans="1:22" ht="15" customHeight="1">
      <c r="A3" s="104"/>
      <c r="B3" s="104"/>
      <c r="C3" s="104"/>
      <c r="D3" s="104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4"/>
      <c r="P3" s="104"/>
      <c r="Q3" s="104"/>
      <c r="R3" s="104"/>
      <c r="S3" s="104"/>
      <c r="T3" s="104"/>
      <c r="U3" s="104"/>
      <c r="V3" s="104"/>
    </row>
    <row r="4" spans="1:22" ht="15" customHeight="1">
      <c r="A4" s="257" t="s">
        <v>120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</row>
    <row r="5" spans="1:12" ht="18" customHeight="1">
      <c r="A5" s="69" t="s">
        <v>39</v>
      </c>
      <c r="B5" s="12"/>
      <c r="C5" s="105"/>
      <c r="D5" s="105"/>
      <c r="E5" s="105"/>
      <c r="F5" s="105"/>
      <c r="G5" s="105"/>
      <c r="H5" s="105"/>
      <c r="I5" s="105"/>
      <c r="L5" s="106"/>
    </row>
    <row r="6" spans="1:9" ht="18" customHeight="1">
      <c r="A6" s="107"/>
      <c r="B6" s="107"/>
      <c r="C6" s="105"/>
      <c r="D6" s="105"/>
      <c r="E6" s="105"/>
      <c r="F6" s="105"/>
      <c r="G6" s="105"/>
      <c r="H6" s="105"/>
      <c r="I6" s="105"/>
    </row>
    <row r="7" spans="1:22" s="140" customFormat="1" ht="30.75" customHeight="1">
      <c r="A7" s="258" t="s">
        <v>91</v>
      </c>
      <c r="B7" s="258" t="s">
        <v>92</v>
      </c>
      <c r="C7" s="259" t="s">
        <v>93</v>
      </c>
      <c r="D7" s="259"/>
      <c r="E7" s="258" t="s">
        <v>94</v>
      </c>
      <c r="F7" s="258"/>
      <c r="G7" s="258"/>
      <c r="H7" s="258"/>
      <c r="I7" s="258"/>
      <c r="J7" s="258"/>
      <c r="K7" s="258"/>
      <c r="L7" s="258"/>
      <c r="M7" s="255" t="s">
        <v>108</v>
      </c>
      <c r="N7" s="255"/>
      <c r="O7" s="255"/>
      <c r="P7" s="255"/>
      <c r="Q7" s="255"/>
      <c r="R7" s="255"/>
      <c r="S7" s="255"/>
      <c r="T7" s="255"/>
      <c r="U7" s="255"/>
      <c r="V7" s="255"/>
    </row>
    <row r="8" spans="1:22" s="140" customFormat="1" ht="84.75" customHeight="1">
      <c r="A8" s="258"/>
      <c r="B8" s="258"/>
      <c r="C8" s="259" t="s">
        <v>97</v>
      </c>
      <c r="D8" s="259"/>
      <c r="E8" s="258" t="s">
        <v>98</v>
      </c>
      <c r="F8" s="258"/>
      <c r="G8" s="258" t="s">
        <v>99</v>
      </c>
      <c r="H8" s="258"/>
      <c r="I8" s="258" t="s">
        <v>100</v>
      </c>
      <c r="J8" s="258"/>
      <c r="K8" s="258" t="s">
        <v>101</v>
      </c>
      <c r="L8" s="258"/>
      <c r="M8" s="254" t="s">
        <v>109</v>
      </c>
      <c r="N8" s="254"/>
      <c r="O8" s="254" t="s">
        <v>110</v>
      </c>
      <c r="P8" s="254"/>
      <c r="Q8" s="254" t="s">
        <v>111</v>
      </c>
      <c r="R8" s="254"/>
      <c r="S8" s="254" t="s">
        <v>112</v>
      </c>
      <c r="T8" s="254"/>
      <c r="U8" s="254" t="s">
        <v>113</v>
      </c>
      <c r="V8" s="255"/>
    </row>
    <row r="9" spans="1:22" s="133" customFormat="1" ht="25.5" customHeight="1">
      <c r="A9" s="258"/>
      <c r="B9" s="258"/>
      <c r="C9" s="142" t="s">
        <v>102</v>
      </c>
      <c r="D9" s="142" t="s">
        <v>103</v>
      </c>
      <c r="E9" s="132" t="s">
        <v>102</v>
      </c>
      <c r="F9" s="132" t="s">
        <v>103</v>
      </c>
      <c r="G9" s="132" t="s">
        <v>102</v>
      </c>
      <c r="H9" s="132" t="s">
        <v>103</v>
      </c>
      <c r="I9" s="132" t="s">
        <v>102</v>
      </c>
      <c r="J9" s="132" t="s">
        <v>103</v>
      </c>
      <c r="K9" s="132" t="s">
        <v>102</v>
      </c>
      <c r="L9" s="132" t="s">
        <v>103</v>
      </c>
      <c r="M9" s="136" t="s">
        <v>102</v>
      </c>
      <c r="N9" s="136" t="s">
        <v>103</v>
      </c>
      <c r="O9" s="136" t="s">
        <v>102</v>
      </c>
      <c r="P9" s="136" t="s">
        <v>103</v>
      </c>
      <c r="Q9" s="136" t="s">
        <v>102</v>
      </c>
      <c r="R9" s="136" t="s">
        <v>103</v>
      </c>
      <c r="S9" s="136" t="s">
        <v>102</v>
      </c>
      <c r="T9" s="136" t="s">
        <v>103</v>
      </c>
      <c r="U9" s="136" t="s">
        <v>102</v>
      </c>
      <c r="V9" s="136" t="s">
        <v>102</v>
      </c>
    </row>
    <row r="10" spans="1:22" s="141" customFormat="1" ht="19.5" customHeight="1">
      <c r="A10" s="137">
        <v>1</v>
      </c>
      <c r="B10" s="137">
        <v>2</v>
      </c>
      <c r="C10" s="143">
        <v>3</v>
      </c>
      <c r="D10" s="143">
        <v>4</v>
      </c>
      <c r="E10" s="137">
        <v>5</v>
      </c>
      <c r="F10" s="137">
        <v>6</v>
      </c>
      <c r="G10" s="137">
        <v>7</v>
      </c>
      <c r="H10" s="137">
        <v>8</v>
      </c>
      <c r="I10" s="137">
        <v>9</v>
      </c>
      <c r="J10" s="137">
        <v>10</v>
      </c>
      <c r="K10" s="137">
        <v>11</v>
      </c>
      <c r="L10" s="137">
        <v>12</v>
      </c>
      <c r="M10" s="145">
        <v>13</v>
      </c>
      <c r="N10" s="145">
        <v>14</v>
      </c>
      <c r="O10" s="145">
        <v>15</v>
      </c>
      <c r="P10" s="145">
        <v>16</v>
      </c>
      <c r="Q10" s="145">
        <v>17</v>
      </c>
      <c r="R10" s="145">
        <v>18</v>
      </c>
      <c r="S10" s="145">
        <v>19</v>
      </c>
      <c r="T10" s="145">
        <v>20</v>
      </c>
      <c r="U10" s="145">
        <v>21</v>
      </c>
      <c r="V10" s="145">
        <v>22</v>
      </c>
    </row>
    <row r="11" spans="1:22" s="131" customFormat="1" ht="19.5" customHeight="1">
      <c r="A11" s="78">
        <v>1</v>
      </c>
      <c r="B11" s="79" t="s">
        <v>23</v>
      </c>
      <c r="C11" s="152">
        <v>0</v>
      </c>
      <c r="D11" s="152">
        <v>0</v>
      </c>
      <c r="E11" s="153">
        <v>1</v>
      </c>
      <c r="F11" s="153">
        <v>1</v>
      </c>
      <c r="G11" s="153">
        <v>7</v>
      </c>
      <c r="H11" s="153">
        <v>7</v>
      </c>
      <c r="I11" s="153">
        <v>1</v>
      </c>
      <c r="J11" s="153">
        <v>1</v>
      </c>
      <c r="K11" s="153">
        <v>1</v>
      </c>
      <c r="L11" s="153">
        <v>1</v>
      </c>
      <c r="M11" s="154"/>
      <c r="N11" s="154"/>
      <c r="O11" s="154"/>
      <c r="P11" s="154"/>
      <c r="Q11" s="154"/>
      <c r="R11" s="154"/>
      <c r="S11" s="154"/>
      <c r="T11" s="154"/>
      <c r="U11" s="154"/>
      <c r="V11" s="154"/>
    </row>
    <row r="12" spans="1:22" s="131" customFormat="1" ht="19.5" customHeight="1">
      <c r="A12" s="78">
        <v>2</v>
      </c>
      <c r="B12" s="79" t="s">
        <v>24</v>
      </c>
      <c r="C12" s="152">
        <v>0</v>
      </c>
      <c r="D12" s="152">
        <v>0</v>
      </c>
      <c r="E12" s="153">
        <v>1</v>
      </c>
      <c r="F12" s="153">
        <v>1</v>
      </c>
      <c r="G12" s="153">
        <v>5</v>
      </c>
      <c r="H12" s="153">
        <v>5</v>
      </c>
      <c r="I12" s="153">
        <v>0</v>
      </c>
      <c r="J12" s="153">
        <v>1</v>
      </c>
      <c r="K12" s="153">
        <v>0</v>
      </c>
      <c r="L12" s="153">
        <v>1</v>
      </c>
      <c r="M12" s="154"/>
      <c r="N12" s="154"/>
      <c r="O12" s="154"/>
      <c r="P12" s="154"/>
      <c r="Q12" s="154"/>
      <c r="R12" s="154"/>
      <c r="S12" s="154"/>
      <c r="T12" s="154"/>
      <c r="U12" s="154"/>
      <c r="V12" s="154"/>
    </row>
    <row r="13" spans="1:22" s="131" customFormat="1" ht="19.5" customHeight="1">
      <c r="A13" s="78">
        <v>3</v>
      </c>
      <c r="B13" s="79" t="s">
        <v>25</v>
      </c>
      <c r="C13" s="152">
        <v>14</v>
      </c>
      <c r="D13" s="152">
        <v>0</v>
      </c>
      <c r="E13" s="153">
        <v>1</v>
      </c>
      <c r="F13" s="153">
        <v>1</v>
      </c>
      <c r="G13" s="153">
        <v>2</v>
      </c>
      <c r="H13" s="153">
        <v>1</v>
      </c>
      <c r="I13" s="153">
        <v>1</v>
      </c>
      <c r="J13" s="153">
        <v>1</v>
      </c>
      <c r="K13" s="153">
        <v>1</v>
      </c>
      <c r="L13" s="153">
        <v>1</v>
      </c>
      <c r="M13" s="154"/>
      <c r="N13" s="154"/>
      <c r="O13" s="154"/>
      <c r="P13" s="154"/>
      <c r="Q13" s="154"/>
      <c r="R13" s="154"/>
      <c r="S13" s="154"/>
      <c r="T13" s="154"/>
      <c r="U13" s="154"/>
      <c r="V13" s="154"/>
    </row>
    <row r="14" spans="1:22" s="131" customFormat="1" ht="19.5" customHeight="1">
      <c r="A14" s="78">
        <v>4</v>
      </c>
      <c r="B14" s="79" t="s">
        <v>26</v>
      </c>
      <c r="C14" s="152">
        <v>10</v>
      </c>
      <c r="D14" s="152">
        <v>0</v>
      </c>
      <c r="E14" s="153">
        <v>1</v>
      </c>
      <c r="F14" s="153">
        <v>1</v>
      </c>
      <c r="G14" s="153">
        <v>2</v>
      </c>
      <c r="H14" s="153">
        <v>2</v>
      </c>
      <c r="I14" s="153">
        <v>1</v>
      </c>
      <c r="J14" s="153">
        <v>0</v>
      </c>
      <c r="K14" s="153">
        <v>1</v>
      </c>
      <c r="L14" s="153">
        <v>0</v>
      </c>
      <c r="M14" s="154"/>
      <c r="N14" s="154"/>
      <c r="O14" s="154"/>
      <c r="P14" s="154"/>
      <c r="Q14" s="154"/>
      <c r="R14" s="154"/>
      <c r="S14" s="154"/>
      <c r="T14" s="154"/>
      <c r="U14" s="154"/>
      <c r="V14" s="154"/>
    </row>
    <row r="15" spans="1:22" s="131" customFormat="1" ht="19.5" customHeight="1">
      <c r="A15" s="78">
        <v>5</v>
      </c>
      <c r="B15" s="79" t="s">
        <v>27</v>
      </c>
      <c r="C15" s="152">
        <v>10</v>
      </c>
      <c r="D15" s="152">
        <v>3</v>
      </c>
      <c r="E15" s="153">
        <v>1</v>
      </c>
      <c r="F15" s="153">
        <v>1</v>
      </c>
      <c r="G15" s="153">
        <v>6</v>
      </c>
      <c r="H15" s="153">
        <v>5</v>
      </c>
      <c r="I15" s="153">
        <v>1</v>
      </c>
      <c r="J15" s="153">
        <v>1</v>
      </c>
      <c r="K15" s="153">
        <v>1</v>
      </c>
      <c r="L15" s="153">
        <v>1</v>
      </c>
      <c r="M15" s="154"/>
      <c r="N15" s="154"/>
      <c r="O15" s="154"/>
      <c r="P15" s="154"/>
      <c r="Q15" s="154"/>
      <c r="R15" s="154"/>
      <c r="S15" s="154"/>
      <c r="T15" s="154"/>
      <c r="U15" s="154"/>
      <c r="V15" s="154"/>
    </row>
    <row r="16" spans="1:22" s="131" customFormat="1" ht="19.5" customHeight="1">
      <c r="A16" s="185">
        <v>6</v>
      </c>
      <c r="B16" s="186" t="s">
        <v>28</v>
      </c>
      <c r="C16" s="152">
        <v>12</v>
      </c>
      <c r="D16" s="152">
        <v>0</v>
      </c>
      <c r="E16" s="153">
        <v>1</v>
      </c>
      <c r="F16" s="153">
        <v>1</v>
      </c>
      <c r="G16" s="153">
        <v>2</v>
      </c>
      <c r="H16" s="153">
        <v>2</v>
      </c>
      <c r="I16" s="153">
        <v>1</v>
      </c>
      <c r="J16" s="153">
        <v>1</v>
      </c>
      <c r="K16" s="153">
        <v>1</v>
      </c>
      <c r="L16" s="153">
        <v>1</v>
      </c>
      <c r="M16" s="154"/>
      <c r="N16" s="154"/>
      <c r="O16" s="154"/>
      <c r="P16" s="154"/>
      <c r="Q16" s="154"/>
      <c r="R16" s="154"/>
      <c r="S16" s="154"/>
      <c r="T16" s="154"/>
      <c r="U16" s="154"/>
      <c r="V16" s="154"/>
    </row>
    <row r="17" spans="1:22" s="131" customFormat="1" ht="19.5" customHeight="1">
      <c r="A17" s="78">
        <v>7</v>
      </c>
      <c r="B17" s="79" t="s">
        <v>29</v>
      </c>
      <c r="C17" s="152">
        <v>8</v>
      </c>
      <c r="D17" s="152">
        <v>0</v>
      </c>
      <c r="E17" s="153">
        <v>0</v>
      </c>
      <c r="F17" s="153">
        <v>0</v>
      </c>
      <c r="G17" s="153">
        <v>5</v>
      </c>
      <c r="H17" s="153">
        <v>5</v>
      </c>
      <c r="I17" s="153">
        <v>1</v>
      </c>
      <c r="J17" s="153">
        <v>1</v>
      </c>
      <c r="K17" s="153">
        <v>1</v>
      </c>
      <c r="L17" s="153">
        <v>1</v>
      </c>
      <c r="M17" s="154"/>
      <c r="N17" s="154"/>
      <c r="O17" s="154"/>
      <c r="P17" s="154"/>
      <c r="Q17" s="154"/>
      <c r="R17" s="154"/>
      <c r="S17" s="154"/>
      <c r="T17" s="154"/>
      <c r="U17" s="154"/>
      <c r="V17" s="154"/>
    </row>
    <row r="18" spans="1:22" s="131" customFormat="1" ht="19.5" customHeight="1">
      <c r="A18" s="78">
        <v>8</v>
      </c>
      <c r="B18" s="79" t="s">
        <v>30</v>
      </c>
      <c r="C18" s="152">
        <v>2</v>
      </c>
      <c r="D18" s="152">
        <v>0</v>
      </c>
      <c r="E18" s="153">
        <v>2</v>
      </c>
      <c r="F18" s="153">
        <v>2</v>
      </c>
      <c r="G18" s="153">
        <v>7</v>
      </c>
      <c r="H18" s="153">
        <v>7</v>
      </c>
      <c r="I18" s="153">
        <v>3</v>
      </c>
      <c r="J18" s="153">
        <v>3</v>
      </c>
      <c r="K18" s="153">
        <v>1</v>
      </c>
      <c r="L18" s="153">
        <v>1</v>
      </c>
      <c r="M18" s="154"/>
      <c r="N18" s="154"/>
      <c r="O18" s="154"/>
      <c r="P18" s="154"/>
      <c r="Q18" s="154"/>
      <c r="R18" s="154"/>
      <c r="S18" s="154"/>
      <c r="T18" s="154"/>
      <c r="U18" s="154"/>
      <c r="V18" s="154"/>
    </row>
    <row r="19" spans="1:22" s="110" customFormat="1" ht="19.5" customHeight="1">
      <c r="A19" s="101">
        <v>9</v>
      </c>
      <c r="B19" s="102" t="s">
        <v>31</v>
      </c>
      <c r="C19" s="178">
        <v>5</v>
      </c>
      <c r="D19" s="178">
        <v>0</v>
      </c>
      <c r="E19" s="179">
        <v>0</v>
      </c>
      <c r="F19" s="179">
        <v>0</v>
      </c>
      <c r="G19" s="179">
        <v>0</v>
      </c>
      <c r="H19" s="179">
        <v>0</v>
      </c>
      <c r="I19" s="179">
        <v>0</v>
      </c>
      <c r="J19" s="179">
        <v>0</v>
      </c>
      <c r="K19" s="179">
        <v>0</v>
      </c>
      <c r="L19" s="179">
        <v>0</v>
      </c>
      <c r="M19" s="180"/>
      <c r="N19" s="180"/>
      <c r="O19" s="180"/>
      <c r="P19" s="180"/>
      <c r="Q19" s="180"/>
      <c r="R19" s="180"/>
      <c r="S19" s="180"/>
      <c r="T19" s="180"/>
      <c r="U19" s="180"/>
      <c r="V19" s="180"/>
    </row>
    <row r="20" spans="1:22" s="131" customFormat="1" ht="19.5" customHeight="1">
      <c r="A20" s="78">
        <v>10</v>
      </c>
      <c r="B20" s="79" t="s">
        <v>32</v>
      </c>
      <c r="C20" s="152">
        <v>16</v>
      </c>
      <c r="D20" s="152">
        <v>0</v>
      </c>
      <c r="E20" s="153">
        <v>0</v>
      </c>
      <c r="F20" s="153">
        <v>0</v>
      </c>
      <c r="G20" s="153">
        <v>18</v>
      </c>
      <c r="H20" s="153">
        <v>17</v>
      </c>
      <c r="I20" s="153">
        <v>1</v>
      </c>
      <c r="J20" s="153">
        <v>1</v>
      </c>
      <c r="K20" s="153">
        <v>1</v>
      </c>
      <c r="L20" s="153">
        <v>1</v>
      </c>
      <c r="M20" s="154"/>
      <c r="N20" s="154"/>
      <c r="O20" s="154"/>
      <c r="P20" s="154"/>
      <c r="Q20" s="154"/>
      <c r="R20" s="154"/>
      <c r="S20" s="154"/>
      <c r="T20" s="154"/>
      <c r="U20" s="154"/>
      <c r="V20" s="154"/>
    </row>
    <row r="21" spans="1:22" s="131" customFormat="1" ht="19.5" customHeight="1">
      <c r="A21" s="78">
        <v>11</v>
      </c>
      <c r="B21" s="79" t="s">
        <v>33</v>
      </c>
      <c r="C21" s="152">
        <v>0</v>
      </c>
      <c r="D21" s="152">
        <v>0</v>
      </c>
      <c r="E21" s="153">
        <v>0</v>
      </c>
      <c r="F21" s="153">
        <v>0</v>
      </c>
      <c r="G21" s="153">
        <v>2</v>
      </c>
      <c r="H21" s="153">
        <v>2</v>
      </c>
      <c r="I21" s="153">
        <v>1</v>
      </c>
      <c r="J21" s="153">
        <v>1</v>
      </c>
      <c r="K21" s="153">
        <v>1</v>
      </c>
      <c r="L21" s="153">
        <v>1</v>
      </c>
      <c r="M21" s="154"/>
      <c r="N21" s="154"/>
      <c r="O21" s="154"/>
      <c r="P21" s="154"/>
      <c r="Q21" s="154"/>
      <c r="R21" s="154"/>
      <c r="S21" s="154"/>
      <c r="T21" s="154"/>
      <c r="U21" s="154"/>
      <c r="V21" s="154"/>
    </row>
    <row r="22" spans="1:22" s="131" customFormat="1" ht="19.5" customHeight="1">
      <c r="A22" s="78">
        <v>12</v>
      </c>
      <c r="B22" s="79" t="s">
        <v>34</v>
      </c>
      <c r="C22" s="152">
        <v>12</v>
      </c>
      <c r="D22" s="152">
        <v>0</v>
      </c>
      <c r="E22" s="153">
        <v>1</v>
      </c>
      <c r="F22" s="153">
        <v>1</v>
      </c>
      <c r="G22" s="153">
        <v>2</v>
      </c>
      <c r="H22" s="153">
        <v>2</v>
      </c>
      <c r="I22" s="153">
        <v>1</v>
      </c>
      <c r="J22" s="153">
        <v>1</v>
      </c>
      <c r="K22" s="153">
        <v>1</v>
      </c>
      <c r="L22" s="153">
        <v>1</v>
      </c>
      <c r="M22" s="154"/>
      <c r="N22" s="154"/>
      <c r="O22" s="154"/>
      <c r="P22" s="154"/>
      <c r="Q22" s="154"/>
      <c r="R22" s="154"/>
      <c r="S22" s="154"/>
      <c r="T22" s="154"/>
      <c r="U22" s="154"/>
      <c r="V22" s="154"/>
    </row>
    <row r="23" spans="1:22" s="131" customFormat="1" ht="19.5" customHeight="1">
      <c r="A23" s="78">
        <v>13</v>
      </c>
      <c r="B23" s="79" t="s">
        <v>35</v>
      </c>
      <c r="C23" s="152">
        <v>14</v>
      </c>
      <c r="D23" s="152">
        <v>0</v>
      </c>
      <c r="E23" s="183">
        <v>0</v>
      </c>
      <c r="F23" s="183">
        <v>0</v>
      </c>
      <c r="G23" s="183">
        <v>2</v>
      </c>
      <c r="H23" s="183">
        <v>2</v>
      </c>
      <c r="I23" s="153">
        <v>1</v>
      </c>
      <c r="J23" s="153">
        <v>1</v>
      </c>
      <c r="K23" s="153">
        <v>1</v>
      </c>
      <c r="L23" s="183">
        <v>1</v>
      </c>
      <c r="M23" s="154"/>
      <c r="N23" s="154"/>
      <c r="O23" s="154"/>
      <c r="P23" s="154"/>
      <c r="Q23" s="154"/>
      <c r="R23" s="154"/>
      <c r="S23" s="154"/>
      <c r="T23" s="154"/>
      <c r="U23" s="154"/>
      <c r="V23" s="154"/>
    </row>
    <row r="24" spans="1:22" s="115" customFormat="1" ht="19.5" customHeight="1">
      <c r="A24" s="114"/>
      <c r="B24" s="113" t="s">
        <v>36</v>
      </c>
      <c r="C24" s="144">
        <f>SUM(C11:C23)</f>
        <v>103</v>
      </c>
      <c r="D24" s="144">
        <f aca="true" t="shared" si="0" ref="D24:L24">SUM(D11:D23)</f>
        <v>3</v>
      </c>
      <c r="E24" s="144">
        <f t="shared" si="0"/>
        <v>9</v>
      </c>
      <c r="F24" s="144">
        <f t="shared" si="0"/>
        <v>9</v>
      </c>
      <c r="G24" s="144">
        <f t="shared" si="0"/>
        <v>60</v>
      </c>
      <c r="H24" s="144">
        <f t="shared" si="0"/>
        <v>57</v>
      </c>
      <c r="I24" s="144">
        <f t="shared" si="0"/>
        <v>13</v>
      </c>
      <c r="J24" s="144">
        <f t="shared" si="0"/>
        <v>13</v>
      </c>
      <c r="K24" s="144">
        <f t="shared" si="0"/>
        <v>11</v>
      </c>
      <c r="L24" s="144">
        <f t="shared" si="0"/>
        <v>11</v>
      </c>
      <c r="M24" s="144">
        <v>2</v>
      </c>
      <c r="N24" s="144">
        <v>2</v>
      </c>
      <c r="O24" s="144">
        <v>2</v>
      </c>
      <c r="P24" s="144">
        <v>2</v>
      </c>
      <c r="Q24" s="144">
        <v>1</v>
      </c>
      <c r="R24" s="144">
        <v>1</v>
      </c>
      <c r="S24" s="144">
        <v>1</v>
      </c>
      <c r="T24" s="144">
        <v>1</v>
      </c>
      <c r="U24" s="144">
        <v>1</v>
      </c>
      <c r="V24" s="144">
        <v>1</v>
      </c>
    </row>
    <row r="25" spans="9:11" ht="13.5">
      <c r="I25" s="261"/>
      <c r="J25" s="261"/>
      <c r="K25" s="261"/>
    </row>
    <row r="26" spans="9:11" ht="12.75">
      <c r="I26" s="260"/>
      <c r="J26" s="260"/>
      <c r="K26" s="260"/>
    </row>
    <row r="27" spans="9:11" ht="12.75">
      <c r="I27" s="109"/>
      <c r="J27" s="108"/>
      <c r="K27" s="109"/>
    </row>
    <row r="28" spans="9:11" ht="12.75">
      <c r="I28" s="260"/>
      <c r="J28" s="260"/>
      <c r="K28" s="260"/>
    </row>
    <row r="29" spans="9:11" ht="12.75">
      <c r="I29" s="260"/>
      <c r="J29" s="260"/>
      <c r="K29" s="260"/>
    </row>
  </sheetData>
  <sheetProtection/>
  <mergeCells count="21">
    <mergeCell ref="C8:D8"/>
    <mergeCell ref="I28:K28"/>
    <mergeCell ref="E8:F8"/>
    <mergeCell ref="G8:H8"/>
    <mergeCell ref="I29:K29"/>
    <mergeCell ref="S8:T8"/>
    <mergeCell ref="O8:P8"/>
    <mergeCell ref="Q8:R8"/>
    <mergeCell ref="M8:N8"/>
    <mergeCell ref="I25:K25"/>
    <mergeCell ref="I26:K26"/>
    <mergeCell ref="U8:V8"/>
    <mergeCell ref="A2:V2"/>
    <mergeCell ref="A4:V4"/>
    <mergeCell ref="M7:V7"/>
    <mergeCell ref="A7:A9"/>
    <mergeCell ref="B7:B9"/>
    <mergeCell ref="E7:L7"/>
    <mergeCell ref="K8:L8"/>
    <mergeCell ref="C7:D7"/>
    <mergeCell ref="I8:J8"/>
  </mergeCells>
  <printOptions horizontalCentered="1"/>
  <pageMargins left="0.5" right="0.5" top="0.5" bottom="0.5" header="0.5" footer="0.5"/>
  <pageSetup horizontalDpi="300" verticalDpi="300" orientation="landscape" paperSize="9" scale="7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27"/>
  <sheetViews>
    <sheetView view="pageBreakPreview" zoomScale="70" zoomScaleNormal="55" zoomScaleSheetLayoutView="70" zoomScalePageLayoutView="0" workbookViewId="0" topLeftCell="A1">
      <selection activeCell="J28" sqref="J28"/>
    </sheetView>
  </sheetViews>
  <sheetFormatPr defaultColWidth="9.140625" defaultRowHeight="15"/>
  <cols>
    <col min="1" max="1" width="6.7109375" style="110" customWidth="1"/>
    <col min="2" max="2" width="19.00390625" style="110" customWidth="1"/>
    <col min="3" max="4" width="7.421875" style="117" customWidth="1"/>
    <col min="5" max="25" width="6.7109375" style="117" customWidth="1"/>
    <col min="26" max="26" width="7.7109375" style="117" customWidth="1"/>
    <col min="27" max="27" width="9.140625" style="110" hidden="1" customWidth="1"/>
    <col min="28" max="16384" width="9.140625" style="110" customWidth="1"/>
  </cols>
  <sheetData>
    <row r="1" spans="11:26" ht="12" customHeight="1">
      <c r="K1" s="271"/>
      <c r="L1" s="271"/>
      <c r="M1" s="118"/>
      <c r="N1" s="118"/>
      <c r="O1" s="118"/>
      <c r="P1" s="118"/>
      <c r="Q1" s="118"/>
      <c r="R1" s="118"/>
      <c r="S1" s="118"/>
      <c r="T1" s="118"/>
      <c r="U1" s="118"/>
      <c r="V1" s="118"/>
      <c r="X1" s="119"/>
      <c r="Y1" s="110"/>
      <c r="Z1" s="126" t="s">
        <v>107</v>
      </c>
    </row>
    <row r="2" spans="1:26" s="103" customFormat="1" ht="18.75" customHeight="1">
      <c r="A2" s="256" t="s">
        <v>90</v>
      </c>
      <c r="B2" s="256"/>
      <c r="C2" s="256"/>
      <c r="D2" s="256"/>
      <c r="E2" s="256"/>
      <c r="F2" s="256"/>
      <c r="G2" s="256"/>
      <c r="H2" s="256"/>
      <c r="I2" s="256"/>
      <c r="J2" s="256"/>
      <c r="K2" s="256"/>
      <c r="L2" s="256"/>
      <c r="M2" s="256"/>
      <c r="N2" s="256"/>
      <c r="O2" s="256"/>
      <c r="P2" s="256"/>
      <c r="Q2" s="256"/>
      <c r="R2" s="256"/>
      <c r="S2" s="256"/>
      <c r="T2" s="256"/>
      <c r="U2" s="256"/>
      <c r="V2" s="256"/>
      <c r="W2" s="256"/>
      <c r="X2" s="256"/>
      <c r="Y2" s="256"/>
      <c r="Z2" s="256"/>
    </row>
    <row r="3" spans="1:26" s="103" customFormat="1" ht="6.75" customHeight="1">
      <c r="A3" s="104"/>
      <c r="B3" s="104"/>
      <c r="C3" s="120"/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  <c r="T3" s="120"/>
      <c r="U3" s="120"/>
      <c r="V3" s="120"/>
      <c r="W3" s="121"/>
      <c r="X3" s="121"/>
      <c r="Y3" s="121"/>
      <c r="Z3" s="121"/>
    </row>
    <row r="4" spans="1:26" s="103" customFormat="1" ht="21" customHeight="1">
      <c r="A4" s="257" t="s">
        <v>121</v>
      </c>
      <c r="B4" s="257"/>
      <c r="C4" s="257"/>
      <c r="D4" s="257"/>
      <c r="E4" s="257"/>
      <c r="F4" s="257"/>
      <c r="G4" s="257"/>
      <c r="H4" s="257"/>
      <c r="I4" s="257"/>
      <c r="J4" s="257"/>
      <c r="K4" s="257"/>
      <c r="L4" s="257"/>
      <c r="M4" s="257"/>
      <c r="N4" s="257"/>
      <c r="O4" s="257"/>
      <c r="P4" s="257"/>
      <c r="Q4" s="257"/>
      <c r="R4" s="257"/>
      <c r="S4" s="257"/>
      <c r="T4" s="257"/>
      <c r="U4" s="257"/>
      <c r="V4" s="257"/>
      <c r="W4" s="257"/>
      <c r="X4" s="257"/>
      <c r="Y4" s="257"/>
      <c r="Z4" s="257"/>
    </row>
    <row r="5" spans="1:26" ht="18" customHeight="1">
      <c r="A5" s="69" t="s">
        <v>39</v>
      </c>
      <c r="B5" s="112"/>
      <c r="C5" s="122"/>
      <c r="D5" s="122"/>
      <c r="E5" s="122"/>
      <c r="F5" s="122"/>
      <c r="G5" s="122"/>
      <c r="H5" s="122"/>
      <c r="I5" s="122"/>
      <c r="X5" s="274"/>
      <c r="Y5" s="274"/>
      <c r="Z5" s="274"/>
    </row>
    <row r="6" spans="1:26" ht="18" customHeight="1">
      <c r="A6" s="111"/>
      <c r="B6" s="111"/>
      <c r="C6" s="122"/>
      <c r="D6" s="122"/>
      <c r="E6" s="122"/>
      <c r="F6" s="122"/>
      <c r="G6" s="122"/>
      <c r="H6" s="122"/>
      <c r="I6" s="122"/>
      <c r="X6" s="123"/>
      <c r="Y6" s="123"/>
      <c r="Z6" s="123"/>
    </row>
    <row r="7" spans="1:26" s="133" customFormat="1" ht="30.75" customHeight="1">
      <c r="A7" s="262" t="s">
        <v>91</v>
      </c>
      <c r="B7" s="262" t="s">
        <v>92</v>
      </c>
      <c r="C7" s="265" t="s">
        <v>93</v>
      </c>
      <c r="D7" s="266"/>
      <c r="E7" s="267" t="s">
        <v>94</v>
      </c>
      <c r="F7" s="267"/>
      <c r="G7" s="267"/>
      <c r="H7" s="267"/>
      <c r="I7" s="267"/>
      <c r="J7" s="267"/>
      <c r="K7" s="267"/>
      <c r="L7" s="267"/>
      <c r="M7" s="276" t="s">
        <v>108</v>
      </c>
      <c r="N7" s="277"/>
      <c r="O7" s="277"/>
      <c r="P7" s="277"/>
      <c r="Q7" s="277"/>
      <c r="R7" s="277"/>
      <c r="S7" s="277"/>
      <c r="T7" s="277"/>
      <c r="U7" s="277"/>
      <c r="V7" s="277"/>
      <c r="W7" s="275" t="s">
        <v>95</v>
      </c>
      <c r="X7" s="275"/>
      <c r="Y7" s="275" t="s">
        <v>96</v>
      </c>
      <c r="Z7" s="275"/>
    </row>
    <row r="8" spans="1:26" s="133" customFormat="1" ht="39.75" customHeight="1">
      <c r="A8" s="263"/>
      <c r="B8" s="263"/>
      <c r="C8" s="269" t="s">
        <v>97</v>
      </c>
      <c r="D8" s="270"/>
      <c r="E8" s="268" t="s">
        <v>98</v>
      </c>
      <c r="F8" s="268"/>
      <c r="G8" s="268" t="s">
        <v>99</v>
      </c>
      <c r="H8" s="268"/>
      <c r="I8" s="268" t="s">
        <v>100</v>
      </c>
      <c r="J8" s="268"/>
      <c r="K8" s="268" t="s">
        <v>101</v>
      </c>
      <c r="L8" s="268"/>
      <c r="M8" s="272" t="s">
        <v>109</v>
      </c>
      <c r="N8" s="272"/>
      <c r="O8" s="272" t="s">
        <v>110</v>
      </c>
      <c r="P8" s="272"/>
      <c r="Q8" s="272" t="s">
        <v>111</v>
      </c>
      <c r="R8" s="272"/>
      <c r="S8" s="272" t="s">
        <v>112</v>
      </c>
      <c r="T8" s="272"/>
      <c r="U8" s="272" t="s">
        <v>113</v>
      </c>
      <c r="V8" s="273"/>
      <c r="W8" s="275"/>
      <c r="X8" s="275"/>
      <c r="Y8" s="275"/>
      <c r="Z8" s="275"/>
    </row>
    <row r="9" spans="1:26" s="133" customFormat="1" ht="25.5" customHeight="1">
      <c r="A9" s="264"/>
      <c r="B9" s="264"/>
      <c r="C9" s="134" t="s">
        <v>104</v>
      </c>
      <c r="D9" s="134" t="s">
        <v>105</v>
      </c>
      <c r="E9" s="135" t="s">
        <v>104</v>
      </c>
      <c r="F9" s="135" t="s">
        <v>105</v>
      </c>
      <c r="G9" s="135" t="s">
        <v>104</v>
      </c>
      <c r="H9" s="135" t="s">
        <v>105</v>
      </c>
      <c r="I9" s="135" t="s">
        <v>104</v>
      </c>
      <c r="J9" s="135" t="s">
        <v>105</v>
      </c>
      <c r="K9" s="135" t="s">
        <v>104</v>
      </c>
      <c r="L9" s="135" t="s">
        <v>105</v>
      </c>
      <c r="M9" s="136" t="s">
        <v>104</v>
      </c>
      <c r="N9" s="136" t="s">
        <v>105</v>
      </c>
      <c r="O9" s="136" t="s">
        <v>104</v>
      </c>
      <c r="P9" s="136" t="s">
        <v>105</v>
      </c>
      <c r="Q9" s="136" t="s">
        <v>104</v>
      </c>
      <c r="R9" s="136" t="s">
        <v>105</v>
      </c>
      <c r="S9" s="136" t="s">
        <v>104</v>
      </c>
      <c r="T9" s="136" t="s">
        <v>105</v>
      </c>
      <c r="U9" s="136" t="s">
        <v>104</v>
      </c>
      <c r="V9" s="136" t="s">
        <v>105</v>
      </c>
      <c r="W9" s="132" t="s">
        <v>104</v>
      </c>
      <c r="X9" s="132" t="s">
        <v>105</v>
      </c>
      <c r="Y9" s="132" t="s">
        <v>104</v>
      </c>
      <c r="Z9" s="132" t="s">
        <v>105</v>
      </c>
    </row>
    <row r="10" spans="1:26" s="139" customFormat="1" ht="19.5" customHeight="1">
      <c r="A10" s="137">
        <v>1</v>
      </c>
      <c r="B10" s="137">
        <v>2</v>
      </c>
      <c r="C10" s="137">
        <v>3</v>
      </c>
      <c r="D10" s="137">
        <v>4</v>
      </c>
      <c r="E10" s="138">
        <v>5</v>
      </c>
      <c r="F10" s="138">
        <v>6</v>
      </c>
      <c r="G10" s="138">
        <v>7</v>
      </c>
      <c r="H10" s="138">
        <v>8</v>
      </c>
      <c r="I10" s="138">
        <v>9</v>
      </c>
      <c r="J10" s="138">
        <v>10</v>
      </c>
      <c r="K10" s="138">
        <v>11</v>
      </c>
      <c r="L10" s="138">
        <v>12</v>
      </c>
      <c r="M10" s="138">
        <v>13</v>
      </c>
      <c r="N10" s="138">
        <v>14</v>
      </c>
      <c r="O10" s="138">
        <v>15</v>
      </c>
      <c r="P10" s="138">
        <v>16</v>
      </c>
      <c r="Q10" s="138">
        <v>17</v>
      </c>
      <c r="R10" s="138">
        <v>18</v>
      </c>
      <c r="S10" s="138">
        <v>19</v>
      </c>
      <c r="T10" s="138">
        <v>20</v>
      </c>
      <c r="U10" s="138">
        <v>21</v>
      </c>
      <c r="V10" s="138">
        <v>22</v>
      </c>
      <c r="W10" s="138">
        <v>23</v>
      </c>
      <c r="X10" s="138">
        <v>24</v>
      </c>
      <c r="Y10" s="138">
        <v>25</v>
      </c>
      <c r="Z10" s="138">
        <v>26</v>
      </c>
    </row>
    <row r="11" spans="1:26" s="131" customFormat="1" ht="19.5" customHeight="1">
      <c r="A11" s="78">
        <v>1</v>
      </c>
      <c r="B11" s="79" t="s">
        <v>23</v>
      </c>
      <c r="C11" s="146">
        <v>0</v>
      </c>
      <c r="D11" s="146">
        <v>0</v>
      </c>
      <c r="E11" s="147">
        <v>1</v>
      </c>
      <c r="F11" s="147">
        <v>0</v>
      </c>
      <c r="G11" s="147">
        <v>7</v>
      </c>
      <c r="H11" s="147">
        <v>0</v>
      </c>
      <c r="I11" s="147">
        <v>1</v>
      </c>
      <c r="J11" s="147">
        <v>0</v>
      </c>
      <c r="K11" s="147">
        <v>1</v>
      </c>
      <c r="L11" s="147">
        <v>0</v>
      </c>
      <c r="M11" s="148"/>
      <c r="N11" s="148"/>
      <c r="O11" s="148"/>
      <c r="P11" s="148"/>
      <c r="Q11" s="148"/>
      <c r="R11" s="148"/>
      <c r="S11" s="148"/>
      <c r="T11" s="148"/>
      <c r="U11" s="148"/>
      <c r="V11" s="148"/>
      <c r="W11" s="149">
        <v>0</v>
      </c>
      <c r="X11" s="149">
        <v>0</v>
      </c>
      <c r="Y11" s="149">
        <v>0</v>
      </c>
      <c r="Z11" s="149">
        <v>0</v>
      </c>
    </row>
    <row r="12" spans="1:26" s="131" customFormat="1" ht="19.5" customHeight="1">
      <c r="A12" s="78">
        <v>2</v>
      </c>
      <c r="B12" s="79" t="s">
        <v>24</v>
      </c>
      <c r="C12" s="146">
        <v>0</v>
      </c>
      <c r="D12" s="146">
        <v>0</v>
      </c>
      <c r="E12" s="147">
        <v>1</v>
      </c>
      <c r="F12" s="147">
        <v>1</v>
      </c>
      <c r="G12" s="147">
        <v>5</v>
      </c>
      <c r="H12" s="147">
        <v>5</v>
      </c>
      <c r="I12" s="147">
        <v>0</v>
      </c>
      <c r="J12" s="147">
        <v>1</v>
      </c>
      <c r="K12" s="147">
        <v>0</v>
      </c>
      <c r="L12" s="147">
        <v>1</v>
      </c>
      <c r="M12" s="148"/>
      <c r="N12" s="148"/>
      <c r="O12" s="148"/>
      <c r="P12" s="148"/>
      <c r="Q12" s="148"/>
      <c r="R12" s="148"/>
      <c r="S12" s="148"/>
      <c r="T12" s="148"/>
      <c r="U12" s="148"/>
      <c r="V12" s="148"/>
      <c r="W12" s="149">
        <v>55</v>
      </c>
      <c r="X12" s="149">
        <v>33</v>
      </c>
      <c r="Y12" s="149">
        <v>0</v>
      </c>
      <c r="Z12" s="149">
        <v>0</v>
      </c>
    </row>
    <row r="13" spans="1:26" s="131" customFormat="1" ht="19.5" customHeight="1">
      <c r="A13" s="78">
        <v>3</v>
      </c>
      <c r="B13" s="79" t="s">
        <v>25</v>
      </c>
      <c r="C13" s="146">
        <v>14</v>
      </c>
      <c r="D13" s="146">
        <v>0</v>
      </c>
      <c r="E13" s="147">
        <v>2</v>
      </c>
      <c r="F13" s="147">
        <v>1</v>
      </c>
      <c r="G13" s="147">
        <v>1</v>
      </c>
      <c r="H13" s="147">
        <v>1</v>
      </c>
      <c r="I13" s="147">
        <v>1</v>
      </c>
      <c r="J13" s="147">
        <v>1</v>
      </c>
      <c r="K13" s="147">
        <v>1</v>
      </c>
      <c r="L13" s="147">
        <v>1</v>
      </c>
      <c r="M13" s="148"/>
      <c r="N13" s="148"/>
      <c r="O13" s="148"/>
      <c r="P13" s="148"/>
      <c r="Q13" s="148"/>
      <c r="R13" s="148"/>
      <c r="S13" s="148"/>
      <c r="T13" s="148"/>
      <c r="U13" s="148"/>
      <c r="V13" s="148"/>
      <c r="W13" s="149">
        <v>291</v>
      </c>
      <c r="X13" s="149">
        <v>291</v>
      </c>
      <c r="Y13" s="149">
        <v>17</v>
      </c>
      <c r="Z13" s="149">
        <v>17</v>
      </c>
    </row>
    <row r="14" spans="1:26" s="131" customFormat="1" ht="19.5" customHeight="1">
      <c r="A14" s="78">
        <v>4</v>
      </c>
      <c r="B14" s="79" t="s">
        <v>26</v>
      </c>
      <c r="C14" s="146">
        <v>0</v>
      </c>
      <c r="D14" s="146">
        <v>0</v>
      </c>
      <c r="E14" s="147">
        <v>1</v>
      </c>
      <c r="F14" s="147">
        <v>0</v>
      </c>
      <c r="G14" s="147">
        <v>2</v>
      </c>
      <c r="H14" s="147">
        <v>2</v>
      </c>
      <c r="I14" s="147">
        <v>1</v>
      </c>
      <c r="J14" s="147">
        <v>1</v>
      </c>
      <c r="K14" s="147">
        <v>1</v>
      </c>
      <c r="L14" s="147">
        <v>1</v>
      </c>
      <c r="M14" s="148"/>
      <c r="N14" s="148"/>
      <c r="O14" s="148"/>
      <c r="P14" s="148"/>
      <c r="Q14" s="148"/>
      <c r="R14" s="148"/>
      <c r="S14" s="148"/>
      <c r="T14" s="148"/>
      <c r="U14" s="148"/>
      <c r="V14" s="148"/>
      <c r="W14" s="149">
        <v>213</v>
      </c>
      <c r="X14" s="149">
        <v>204</v>
      </c>
      <c r="Y14" s="149">
        <v>0</v>
      </c>
      <c r="Z14" s="149">
        <v>0</v>
      </c>
    </row>
    <row r="15" spans="1:26" s="131" customFormat="1" ht="19.5" customHeight="1">
      <c r="A15" s="78">
        <v>5</v>
      </c>
      <c r="B15" s="79" t="s">
        <v>27</v>
      </c>
      <c r="C15" s="146">
        <v>12</v>
      </c>
      <c r="D15" s="146">
        <v>12</v>
      </c>
      <c r="E15" s="147">
        <v>1</v>
      </c>
      <c r="F15" s="147">
        <v>0</v>
      </c>
      <c r="G15" s="147">
        <v>5</v>
      </c>
      <c r="H15" s="147">
        <v>2</v>
      </c>
      <c r="I15" s="147">
        <v>1</v>
      </c>
      <c r="J15" s="147">
        <v>0</v>
      </c>
      <c r="K15" s="147">
        <v>1</v>
      </c>
      <c r="L15" s="147">
        <v>1</v>
      </c>
      <c r="M15" s="148"/>
      <c r="N15" s="148"/>
      <c r="O15" s="148"/>
      <c r="P15" s="148"/>
      <c r="Q15" s="148"/>
      <c r="R15" s="148"/>
      <c r="S15" s="148"/>
      <c r="T15" s="148"/>
      <c r="U15" s="148"/>
      <c r="V15" s="148"/>
      <c r="W15" s="149">
        <v>0</v>
      </c>
      <c r="X15" s="149">
        <v>0</v>
      </c>
      <c r="Y15" s="149">
        <v>0</v>
      </c>
      <c r="Z15" s="149">
        <v>0</v>
      </c>
    </row>
    <row r="16" spans="1:26" s="131" customFormat="1" ht="19.5" customHeight="1">
      <c r="A16" s="185">
        <v>6</v>
      </c>
      <c r="B16" s="186" t="s">
        <v>28</v>
      </c>
      <c r="C16" s="146">
        <v>1</v>
      </c>
      <c r="D16" s="146">
        <v>0</v>
      </c>
      <c r="E16" s="147">
        <v>1</v>
      </c>
      <c r="F16" s="147">
        <v>1</v>
      </c>
      <c r="G16" s="147">
        <v>2</v>
      </c>
      <c r="H16" s="147">
        <v>2</v>
      </c>
      <c r="I16" s="147">
        <v>1</v>
      </c>
      <c r="J16" s="147">
        <v>1</v>
      </c>
      <c r="K16" s="147">
        <v>1</v>
      </c>
      <c r="L16" s="147">
        <v>0</v>
      </c>
      <c r="M16" s="148"/>
      <c r="N16" s="148"/>
      <c r="O16" s="148"/>
      <c r="P16" s="148"/>
      <c r="Q16" s="148"/>
      <c r="R16" s="148"/>
      <c r="S16" s="148"/>
      <c r="T16" s="148"/>
      <c r="U16" s="148"/>
      <c r="V16" s="148"/>
      <c r="W16" s="149">
        <v>0</v>
      </c>
      <c r="X16" s="149">
        <v>0</v>
      </c>
      <c r="Y16" s="149">
        <v>0</v>
      </c>
      <c r="Z16" s="149">
        <v>0</v>
      </c>
    </row>
    <row r="17" spans="1:26" s="131" customFormat="1" ht="19.5" customHeight="1">
      <c r="A17" s="78">
        <v>7</v>
      </c>
      <c r="B17" s="79" t="s">
        <v>29</v>
      </c>
      <c r="C17" s="146">
        <v>0</v>
      </c>
      <c r="D17" s="146">
        <v>0</v>
      </c>
      <c r="E17" s="147">
        <v>0</v>
      </c>
      <c r="F17" s="147">
        <v>1</v>
      </c>
      <c r="G17" s="147">
        <v>0</v>
      </c>
      <c r="H17" s="147">
        <v>2</v>
      </c>
      <c r="I17" s="147">
        <v>0</v>
      </c>
      <c r="J17" s="147">
        <v>1</v>
      </c>
      <c r="K17" s="147">
        <v>0</v>
      </c>
      <c r="L17" s="149">
        <v>1</v>
      </c>
      <c r="M17" s="148"/>
      <c r="N17" s="148"/>
      <c r="O17" s="148"/>
      <c r="P17" s="148"/>
      <c r="Q17" s="148"/>
      <c r="R17" s="148"/>
      <c r="S17" s="148"/>
      <c r="T17" s="148"/>
      <c r="U17" s="148"/>
      <c r="V17" s="148"/>
      <c r="W17" s="149"/>
      <c r="X17" s="149"/>
      <c r="Y17" s="149"/>
      <c r="Z17" s="149"/>
    </row>
    <row r="18" spans="1:26" s="131" customFormat="1" ht="19.5" customHeight="1">
      <c r="A18" s="78">
        <v>8</v>
      </c>
      <c r="B18" s="79" t="s">
        <v>30</v>
      </c>
      <c r="C18" s="146">
        <v>0</v>
      </c>
      <c r="D18" s="146">
        <v>0</v>
      </c>
      <c r="E18" s="147">
        <v>2</v>
      </c>
      <c r="F18" s="147">
        <v>2</v>
      </c>
      <c r="G18" s="147">
        <v>7</v>
      </c>
      <c r="H18" s="147">
        <v>7</v>
      </c>
      <c r="I18" s="147">
        <v>3</v>
      </c>
      <c r="J18" s="147">
        <v>3</v>
      </c>
      <c r="K18" s="147">
        <v>1</v>
      </c>
      <c r="L18" s="149">
        <v>1</v>
      </c>
      <c r="M18" s="148"/>
      <c r="N18" s="148"/>
      <c r="O18" s="148"/>
      <c r="P18" s="148"/>
      <c r="Q18" s="148"/>
      <c r="R18" s="148"/>
      <c r="S18" s="148"/>
      <c r="T18" s="148"/>
      <c r="U18" s="148"/>
      <c r="V18" s="148"/>
      <c r="W18" s="149"/>
      <c r="X18" s="149"/>
      <c r="Y18" s="149"/>
      <c r="Z18" s="149"/>
    </row>
    <row r="19" spans="1:26" s="131" customFormat="1" ht="19.5" customHeight="1">
      <c r="A19" s="78">
        <v>9</v>
      </c>
      <c r="B19" s="79" t="s">
        <v>31</v>
      </c>
      <c r="C19" s="146">
        <v>0</v>
      </c>
      <c r="D19" s="146">
        <v>0</v>
      </c>
      <c r="E19" s="147">
        <v>0</v>
      </c>
      <c r="F19" s="147">
        <v>0</v>
      </c>
      <c r="G19" s="147">
        <v>0</v>
      </c>
      <c r="H19" s="147">
        <v>0</v>
      </c>
      <c r="I19" s="147">
        <v>0</v>
      </c>
      <c r="J19" s="147">
        <v>0</v>
      </c>
      <c r="K19" s="147">
        <v>1</v>
      </c>
      <c r="L19" s="149">
        <v>1</v>
      </c>
      <c r="M19" s="148"/>
      <c r="N19" s="148"/>
      <c r="O19" s="148"/>
      <c r="P19" s="148"/>
      <c r="Q19" s="148"/>
      <c r="R19" s="148"/>
      <c r="S19" s="148"/>
      <c r="T19" s="148"/>
      <c r="U19" s="148"/>
      <c r="V19" s="148"/>
      <c r="W19" s="149">
        <v>0</v>
      </c>
      <c r="X19" s="149">
        <v>0</v>
      </c>
      <c r="Y19" s="149">
        <v>0</v>
      </c>
      <c r="Z19" s="149">
        <v>0</v>
      </c>
    </row>
    <row r="20" spans="1:26" s="131" customFormat="1" ht="19.5" customHeight="1">
      <c r="A20" s="78">
        <v>10</v>
      </c>
      <c r="B20" s="79" t="s">
        <v>32</v>
      </c>
      <c r="C20" s="146">
        <v>0</v>
      </c>
      <c r="D20" s="146">
        <v>0</v>
      </c>
      <c r="E20" s="147">
        <v>0</v>
      </c>
      <c r="F20" s="147">
        <v>0</v>
      </c>
      <c r="G20" s="147">
        <v>18</v>
      </c>
      <c r="H20" s="147">
        <v>0</v>
      </c>
      <c r="I20" s="147">
        <v>0</v>
      </c>
      <c r="J20" s="147">
        <v>1</v>
      </c>
      <c r="K20" s="147">
        <v>0</v>
      </c>
      <c r="L20" s="181">
        <v>1</v>
      </c>
      <c r="M20" s="148"/>
      <c r="N20" s="148"/>
      <c r="O20" s="148"/>
      <c r="P20" s="148"/>
      <c r="Q20" s="148"/>
      <c r="R20" s="148"/>
      <c r="S20" s="148"/>
      <c r="T20" s="148"/>
      <c r="U20" s="148"/>
      <c r="V20" s="148"/>
      <c r="W20" s="149"/>
      <c r="X20" s="149"/>
      <c r="Y20" s="149"/>
      <c r="Z20" s="149"/>
    </row>
    <row r="21" spans="1:26" s="131" customFormat="1" ht="19.5" customHeight="1">
      <c r="A21" s="78">
        <v>11</v>
      </c>
      <c r="B21" s="79" t="s">
        <v>33</v>
      </c>
      <c r="C21" s="146">
        <v>0</v>
      </c>
      <c r="D21" s="146">
        <v>0</v>
      </c>
      <c r="E21" s="147">
        <v>0</v>
      </c>
      <c r="F21" s="147">
        <v>0</v>
      </c>
      <c r="G21" s="147">
        <v>2</v>
      </c>
      <c r="H21" s="147">
        <v>0</v>
      </c>
      <c r="I21" s="147">
        <v>1</v>
      </c>
      <c r="J21" s="147">
        <v>1</v>
      </c>
      <c r="K21" s="147">
        <v>1</v>
      </c>
      <c r="L21" s="149">
        <v>1</v>
      </c>
      <c r="M21" s="148"/>
      <c r="N21" s="148"/>
      <c r="O21" s="148"/>
      <c r="P21" s="148"/>
      <c r="Q21" s="148"/>
      <c r="R21" s="148"/>
      <c r="S21" s="148"/>
      <c r="T21" s="148"/>
      <c r="U21" s="148"/>
      <c r="V21" s="148"/>
      <c r="W21" s="149">
        <v>89</v>
      </c>
      <c r="X21" s="149">
        <v>0</v>
      </c>
      <c r="Y21" s="149">
        <v>512</v>
      </c>
      <c r="Z21" s="149">
        <v>0</v>
      </c>
    </row>
    <row r="22" spans="1:26" s="131" customFormat="1" ht="19.5" customHeight="1">
      <c r="A22" s="78">
        <v>12</v>
      </c>
      <c r="B22" s="79" t="s">
        <v>34</v>
      </c>
      <c r="C22" s="146">
        <v>0</v>
      </c>
      <c r="D22" s="146">
        <v>0</v>
      </c>
      <c r="E22" s="147">
        <v>1</v>
      </c>
      <c r="F22" s="147">
        <v>1</v>
      </c>
      <c r="G22" s="147">
        <v>2</v>
      </c>
      <c r="H22" s="147">
        <v>0</v>
      </c>
      <c r="I22" s="147">
        <v>0</v>
      </c>
      <c r="J22" s="147">
        <v>1</v>
      </c>
      <c r="K22" s="147">
        <v>0</v>
      </c>
      <c r="L22" s="149">
        <v>1</v>
      </c>
      <c r="M22" s="148"/>
      <c r="N22" s="148"/>
      <c r="O22" s="148"/>
      <c r="P22" s="148"/>
      <c r="Q22" s="148"/>
      <c r="R22" s="148"/>
      <c r="S22" s="148"/>
      <c r="T22" s="148"/>
      <c r="U22" s="148"/>
      <c r="V22" s="148"/>
      <c r="W22" s="149">
        <v>222</v>
      </c>
      <c r="X22" s="149">
        <v>222</v>
      </c>
      <c r="Y22" s="149">
        <v>3460</v>
      </c>
      <c r="Z22" s="149">
        <v>36160</v>
      </c>
    </row>
    <row r="23" spans="1:26" s="131" customFormat="1" ht="19.5" customHeight="1">
      <c r="A23" s="78">
        <v>13</v>
      </c>
      <c r="B23" s="79" t="s">
        <v>35</v>
      </c>
      <c r="C23" s="146">
        <v>14</v>
      </c>
      <c r="D23" s="146">
        <v>0</v>
      </c>
      <c r="E23" s="149">
        <v>1</v>
      </c>
      <c r="F23" s="149">
        <v>1</v>
      </c>
      <c r="G23" s="149">
        <v>1</v>
      </c>
      <c r="H23" s="149">
        <v>1</v>
      </c>
      <c r="I23" s="147">
        <v>1</v>
      </c>
      <c r="J23" s="147">
        <v>1</v>
      </c>
      <c r="K23" s="147">
        <v>1</v>
      </c>
      <c r="L23" s="149">
        <v>1</v>
      </c>
      <c r="M23" s="184"/>
      <c r="N23" s="184"/>
      <c r="O23" s="184"/>
      <c r="P23" s="184"/>
      <c r="Q23" s="184"/>
      <c r="R23" s="184"/>
      <c r="S23" s="184"/>
      <c r="T23" s="184"/>
      <c r="U23" s="184"/>
      <c r="V23" s="184"/>
      <c r="W23" s="147"/>
      <c r="X23" s="147"/>
      <c r="Y23" s="149"/>
      <c r="Z23" s="149"/>
    </row>
    <row r="24" spans="1:27" s="118" customFormat="1" ht="19.5" customHeight="1">
      <c r="A24" s="127"/>
      <c r="B24" s="127" t="s">
        <v>36</v>
      </c>
      <c r="C24" s="130">
        <f>SUM(C11:C23)</f>
        <v>41</v>
      </c>
      <c r="D24" s="130">
        <f>SUM(D11:D23)</f>
        <v>12</v>
      </c>
      <c r="E24" s="128">
        <f>SUM(E11:E23)</f>
        <v>11</v>
      </c>
      <c r="F24" s="128">
        <f aca="true" t="shared" si="0" ref="F24:L24">SUM(F11:F23)</f>
        <v>8</v>
      </c>
      <c r="G24" s="128">
        <f t="shared" si="0"/>
        <v>52</v>
      </c>
      <c r="H24" s="128">
        <f t="shared" si="0"/>
        <v>22</v>
      </c>
      <c r="I24" s="128">
        <f t="shared" si="0"/>
        <v>10</v>
      </c>
      <c r="J24" s="128">
        <f t="shared" si="0"/>
        <v>12</v>
      </c>
      <c r="K24" s="128">
        <f t="shared" si="0"/>
        <v>9</v>
      </c>
      <c r="L24" s="128">
        <f t="shared" si="0"/>
        <v>11</v>
      </c>
      <c r="M24" s="129">
        <f>SUM(M11:M23)</f>
        <v>0</v>
      </c>
      <c r="N24" s="129">
        <f aca="true" t="shared" si="1" ref="N24:Z24">SUM(N11:N23)</f>
        <v>0</v>
      </c>
      <c r="O24" s="129">
        <f t="shared" si="1"/>
        <v>0</v>
      </c>
      <c r="P24" s="129">
        <f t="shared" si="1"/>
        <v>0</v>
      </c>
      <c r="Q24" s="129">
        <f t="shared" si="1"/>
        <v>0</v>
      </c>
      <c r="R24" s="129">
        <f t="shared" si="1"/>
        <v>0</v>
      </c>
      <c r="S24" s="129">
        <f t="shared" si="1"/>
        <v>0</v>
      </c>
      <c r="T24" s="129">
        <f t="shared" si="1"/>
        <v>0</v>
      </c>
      <c r="U24" s="129">
        <f t="shared" si="1"/>
        <v>0</v>
      </c>
      <c r="V24" s="129">
        <f t="shared" si="1"/>
        <v>0</v>
      </c>
      <c r="W24" s="129">
        <f>SUM(W11:W23)</f>
        <v>870</v>
      </c>
      <c r="X24" s="129">
        <f t="shared" si="1"/>
        <v>750</v>
      </c>
      <c r="Y24" s="129">
        <f t="shared" si="1"/>
        <v>3989</v>
      </c>
      <c r="Z24" s="129">
        <f t="shared" si="1"/>
        <v>36177</v>
      </c>
      <c r="AA24" s="129">
        <v>0</v>
      </c>
    </row>
    <row r="25" spans="12:24" ht="15">
      <c r="L25" s="155"/>
      <c r="M25" s="155"/>
      <c r="N25" s="155"/>
      <c r="O25" s="155"/>
      <c r="P25" s="155"/>
      <c r="Q25" s="155"/>
      <c r="R25" s="155"/>
      <c r="S25" s="155"/>
      <c r="T25" s="155"/>
      <c r="U25" s="155"/>
      <c r="V25" s="155"/>
      <c r="W25" s="155"/>
      <c r="X25" s="155"/>
    </row>
    <row r="26" ht="15">
      <c r="X26" s="124"/>
    </row>
    <row r="27" spans="13:22" ht="15">
      <c r="M27" s="125"/>
      <c r="N27" s="125"/>
      <c r="O27" s="125"/>
      <c r="P27" s="125"/>
      <c r="Q27" s="125"/>
      <c r="R27" s="125"/>
      <c r="S27" s="125"/>
      <c r="T27" s="125"/>
      <c r="U27" s="125"/>
      <c r="V27" s="125"/>
    </row>
  </sheetData>
  <sheetProtection/>
  <mergeCells count="21">
    <mergeCell ref="X5:Z5"/>
    <mergeCell ref="W7:X8"/>
    <mergeCell ref="Y7:Z8"/>
    <mergeCell ref="S8:T8"/>
    <mergeCell ref="M7:V7"/>
    <mergeCell ref="K1:L1"/>
    <mergeCell ref="K8:L8"/>
    <mergeCell ref="U8:V8"/>
    <mergeCell ref="G8:H8"/>
    <mergeCell ref="M8:N8"/>
    <mergeCell ref="O8:P8"/>
    <mergeCell ref="Q8:R8"/>
    <mergeCell ref="A2:Z2"/>
    <mergeCell ref="A4:Z4"/>
    <mergeCell ref="A7:A9"/>
    <mergeCell ref="B7:B9"/>
    <mergeCell ref="C7:D7"/>
    <mergeCell ref="E7:L7"/>
    <mergeCell ref="I8:J8"/>
    <mergeCell ref="C8:D8"/>
    <mergeCell ref="E8:F8"/>
  </mergeCells>
  <printOptions horizontalCentered="1"/>
  <pageMargins left="0.5" right="0.25" top="0.75" bottom="0.75" header="0.5" footer="0.5"/>
  <pageSetup horizontalDpi="300" verticalDpi="300" orientation="landscape" paperSize="9" scale="73" r:id="rId1"/>
  <colBreaks count="1" manualBreakCount="1">
    <brk id="26" max="2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N.B.C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N.R.E.G.S.4</dc:creator>
  <cp:keywords/>
  <dc:description/>
  <cp:lastModifiedBy>N.R.E.G.S.4</cp:lastModifiedBy>
  <cp:lastPrinted>2008-07-08T11:40:51Z</cp:lastPrinted>
  <dcterms:created xsi:type="dcterms:W3CDTF">2008-06-03T10:00:46Z</dcterms:created>
  <dcterms:modified xsi:type="dcterms:W3CDTF">2008-07-14T12:19:10Z</dcterms:modified>
  <cp:category/>
  <cp:version/>
  <cp:contentType/>
  <cp:contentStatus/>
</cp:coreProperties>
</file>